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tabRatio="717" activeTab="0"/>
  </bookViews>
  <sheets>
    <sheet name="Présentation" sheetId="1" r:id="rId1"/>
    <sheet name="1. Apprentissages" sheetId="2" r:id="rId2"/>
    <sheet name="2. Climat" sheetId="3" r:id="rId3"/>
    <sheet name="3. Parents et partenaires" sheetId="4" r:id="rId4"/>
    <sheet name="4. Travail collectif" sheetId="5" r:id="rId5"/>
    <sheet name="5. Personnels" sheetId="6" r:id="rId6"/>
    <sheet name="6. Pilotage et animation" sheetId="7" r:id="rId7"/>
    <sheet name="Bilan" sheetId="8" r:id="rId8"/>
  </sheets>
  <definedNames/>
  <calcPr fullCalcOnLoad="1"/>
</workbook>
</file>

<file path=xl/comments2.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3.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4.xml><?xml version="1.0" encoding="utf-8"?>
<comments xmlns="http://schemas.openxmlformats.org/spreadsheetml/2006/main">
  <authors>
    <author>Robert FERACHOGLOU</author>
  </authors>
  <commentList>
    <comment ref="C3" authorId="0">
      <text>
        <r>
          <rPr>
            <b/>
            <sz val="9"/>
            <rFont val="Tahoma"/>
            <family val="2"/>
          </rPr>
          <t>Dans chacune des cases en blanc, choisir une réponse dans la liste déroulante</t>
        </r>
      </text>
    </comment>
  </commentList>
</comments>
</file>

<file path=xl/comments5.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6.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comments7.xml><?xml version="1.0" encoding="utf-8"?>
<comments xmlns="http://schemas.openxmlformats.org/spreadsheetml/2006/main">
  <authors>
    <author>Robert FERACHOGLOU</author>
  </authors>
  <commentList>
    <comment ref="C3" authorId="0">
      <text>
        <r>
          <rPr>
            <b/>
            <sz val="9"/>
            <rFont val="Tahoma"/>
            <family val="2"/>
          </rPr>
          <t xml:space="preserve">Dans chacune des cases en blanc, choisir une réponse dans la liste déroulante
</t>
        </r>
      </text>
    </comment>
  </commentList>
</comments>
</file>

<file path=xl/sharedStrings.xml><?xml version="1.0" encoding="utf-8"?>
<sst xmlns="http://schemas.openxmlformats.org/spreadsheetml/2006/main" count="315" uniqueCount="180">
  <si>
    <t>Axes du référentiel</t>
  </si>
  <si>
    <t>Maximum possible</t>
  </si>
  <si>
    <t>Actions du réseau</t>
  </si>
  <si>
    <t>1. Apprentissages</t>
  </si>
  <si>
    <t>Domaines du référentiel</t>
  </si>
  <si>
    <t>2. Conforter une école bienveillante et exigeante</t>
  </si>
  <si>
    <t>1.A. Lire, écrire, parler pour apprendre dans toutes les disciplines</t>
  </si>
  <si>
    <t>1.D.  Mettre en œuvre des stratégies éprouvées dans les enseignements</t>
  </si>
  <si>
    <t>2.A.  Projets et organisations pédagogiques et éducatives</t>
  </si>
  <si>
    <t>2.B. Evaluation des élèves</t>
  </si>
  <si>
    <t>2.C. Suivi des élèves</t>
  </si>
  <si>
    <t>3. Parents et partenaires</t>
  </si>
  <si>
    <t>3.B. Coopération avec les partenaires</t>
  </si>
  <si>
    <t>4. Travail collectif</t>
  </si>
  <si>
    <t>6. Pilotage et animation du réseau</t>
  </si>
  <si>
    <t>4. Favoriser le travail collectif de l'équipe éducative</t>
  </si>
  <si>
    <t>5. Accuillir, accompagner, soutenir et former les personnels</t>
  </si>
  <si>
    <t>5.A. Accueillir et soutenir les nouveaux personnels</t>
  </si>
  <si>
    <t>5.B. Formation continue</t>
  </si>
  <si>
    <t>5.C. Accompagnement</t>
  </si>
  <si>
    <t>6.A. Pilotage et fonctionnement du réseau</t>
  </si>
  <si>
    <t>6.B. Evaluation</t>
  </si>
  <si>
    <t>6.C. Valorisation du travail et communication</t>
  </si>
  <si>
    <t>1.B. Travail sur les connaissances et compétences qui donnent lieu à de  fortes inégalités</t>
  </si>
  <si>
    <t>1.C.  Expliciter les démarches d'apprentissage</t>
  </si>
  <si>
    <t>5. Accueillir, accompagner, soutenir et former les personnels</t>
  </si>
  <si>
    <t>1.</t>
  </si>
  <si>
    <t>2.</t>
  </si>
  <si>
    <t>3.</t>
  </si>
  <si>
    <t>4.</t>
  </si>
  <si>
    <t>Les nouveaux personnels sont informés des spécificités de l'éducation prioritaire, du projet de réseau, des orientations pédagogiques, des modalités de travail en équipe.</t>
  </si>
  <si>
    <t>Les missions spécifiques (secrétaire du réseau, responsable de niveau, directeur, …) ont des entretiens préalables au rerutement et des points d'étape réguliers.</t>
  </si>
  <si>
    <t>Un accueil des personnels arrivant dans le réseau est mis en place en amont de la rentrée des classes.</t>
  </si>
  <si>
    <t>5.</t>
  </si>
  <si>
    <t>Les personnels de direction, directeurs d'école, principal et inspecteurs des deux degrés assurent des rencontres régulières avec les enseignants arrivant dans le réseau.</t>
  </si>
  <si>
    <t>5.B.</t>
  </si>
  <si>
    <t>Formation continue</t>
  </si>
  <si>
    <t xml:space="preserve">5.A. </t>
  </si>
  <si>
    <t>Accueillir et soutenir les nouveaux personnels</t>
  </si>
  <si>
    <t>Le réseau a accès à des ressources (nationales, académiques).</t>
  </si>
  <si>
    <t>La formation continue fait connaître les attentes institutionnelles, et favorise le partage des ressources.</t>
  </si>
  <si>
    <t>Les personnels sont formés aux usages pédagogiques pertinents du numérique et utilisent les outils de formation mis à disposition sur internet.</t>
  </si>
  <si>
    <t>Le projet de réseau exprime les besoins en formation, et organise les réponses (avec le PAF, avec les centres de ressources, …).</t>
  </si>
  <si>
    <t>6.</t>
  </si>
  <si>
    <t>La formation continue répond à la diversité des besoins et fonction des parcours de chacun.</t>
  </si>
  <si>
    <t>7.</t>
  </si>
  <si>
    <t>Au moins une action de formation est mise en œuvre chaque année dans le réseau</t>
  </si>
  <si>
    <t>5.C.</t>
  </si>
  <si>
    <t>Accompagnement</t>
  </si>
  <si>
    <t>Un accompagnement extérieur (formateur, chercheur) est mis en œuvre pour au moins un projet du réseau.</t>
  </si>
  <si>
    <t>Les corps d'inspection développent les visites conseil.</t>
  </si>
  <si>
    <t>Les enseignants rencontrant des difficultés, au regard des spécificités du réseau, font l'objet d'un suivi personnalisé.</t>
  </si>
  <si>
    <t>Total</t>
  </si>
  <si>
    <t>Maximum théorique</t>
  </si>
  <si>
    <t>Réponses</t>
  </si>
  <si>
    <t>Des entretiens sont mis en place pour les enseignants souhaitant intégrer le réseau, dans les deux degrés.</t>
  </si>
  <si>
    <t>Liste 1</t>
  </si>
  <si>
    <t>Liste 2</t>
  </si>
  <si>
    <t>OUI</t>
  </si>
  <si>
    <t>NON</t>
  </si>
  <si>
    <t>De façon incomplète</t>
  </si>
  <si>
    <t>La formation répond concrètement aux besoins et, problématisant les situations professionnelles, et en les confrontant à des références théoriques.</t>
  </si>
  <si>
    <t>6. Pilotage et animation</t>
  </si>
  <si>
    <t>6.A.</t>
  </si>
  <si>
    <t>Pilotage et fonctionnement du réseau</t>
  </si>
  <si>
    <t>Il existe un comité de pilotage du réseau qui associe tous les partenaires et se réunit au moins deux fois dans l'année.</t>
  </si>
  <si>
    <t>Il existe un coordonnateur de réseau doté d'une lettre de mission.</t>
  </si>
  <si>
    <t>Le projet de réseau est établi en fonction des orientations du référentiel et des analyses locales. Il détermine pour 4 ans les orientations pédagogiques et éducatives.</t>
  </si>
  <si>
    <t>Les relations entre collège et lycée sont bien établies. Le collège dispose d'une documentation sur les possibilités d'orientation offertes dans un environnement proche.</t>
  </si>
  <si>
    <t xml:space="preserve">6. </t>
  </si>
  <si>
    <t>Les remplacements d'enseignants sont assurés dans des délais aussi brefs que possible</t>
  </si>
  <si>
    <t>6.B.</t>
  </si>
  <si>
    <t>Evaluation</t>
  </si>
  <si>
    <t>Une démarche d'autoévaluation, basée sur le référentiel, est conduite dans le réseau.</t>
  </si>
  <si>
    <t>Des références à des tableaux de bord sont développées.</t>
  </si>
  <si>
    <t>Des suivis de cohortes sont établis, notamment avec le CIO.</t>
  </si>
  <si>
    <t>Les résultats du réseau, à différets niveaux, font l'obet d'un suivi attentif des enseignants. Les pilotes du réseau et de l'académie réorientent l'action dy réseau en fonction des besoins.</t>
  </si>
  <si>
    <t>6.C.</t>
  </si>
  <si>
    <t>Valorisation du travail et communication</t>
  </si>
  <si>
    <t>Au moins une exposition de travaux d'élèves a lieu chaque année.</t>
  </si>
  <si>
    <t>La presse locale est sollicitée pour mettre en valeur un projet positif du réseau chaque année.</t>
  </si>
  <si>
    <t>Les progrès et réussites des élèves (en particulier au DNB) donnent lieu à une cérémonie de remise associant les parents.</t>
  </si>
  <si>
    <t>Les sites internet de la circonscription, du collège, du département, de l'académie, valorisent les progrès réalisés et les résultats obtenus.</t>
  </si>
  <si>
    <t xml:space="preserve">4.A. </t>
  </si>
  <si>
    <t>Favoriser le travail collectif de l'équipe éducative</t>
  </si>
  <si>
    <t>Le travail de l'équipe concourt à la confiance partagée dans la réussite de tous les élèves, à la mise en œuvre de l'évaluatin collégiale, du projet de réseau, au développement professionnel de chacun.</t>
  </si>
  <si>
    <t>Les objectifs du travail en équipe sont explicités : programmations pédagogique et éducatives, préparations communes, mise au point de dispositifs, projets (en co-intervention, pluridisciplinaires, inter-niveaux, …)</t>
  </si>
  <si>
    <t>Le suivi des élèves est organisé en équipe : analyse partagée des difficultés, partage des informations des différents professionnels (enseignement, vie scolaire, personnels de santé, partenaires, …).</t>
  </si>
  <si>
    <t>Les temps de travail en équipe s'appuient sur les instances existantes (conseil de cycle, conseil pédagogique, conseil école-collège, …).</t>
  </si>
  <si>
    <t>Un temps de travail collectif est dédié à la continuité pédagogique école/collège et au suivi des élèves.</t>
  </si>
  <si>
    <t xml:space="preserve">3.A. </t>
  </si>
  <si>
    <t>Coopération avec les parents</t>
  </si>
  <si>
    <t>3.B.</t>
  </si>
  <si>
    <t>Coopération avec les partenaires</t>
  </si>
  <si>
    <t>Un espace est prévu pour recevoir les parents, espace contenant des informations sur la parentalité.</t>
  </si>
  <si>
    <t>un entretien personnalisé est conduit en amont de l'entrée en petite section, en CP, en 6e. Une visite de l'école ou du collège est organisée pour les nouveaux parents.</t>
  </si>
  <si>
    <t>Des journées "portes ouvertes" ou "classes ouvertes en activité" sont organisées.</t>
  </si>
  <si>
    <t>8.</t>
  </si>
  <si>
    <t>9.</t>
  </si>
  <si>
    <t>Les enseignants et autres personnels sont formés à la communication avec les parents.</t>
  </si>
  <si>
    <t>Des actions d'information et d'échanges avec les parents prennent place à l'école et au collège. Ces rencontres permettent aux parents de comprendre les attentes de l'école et des enseignants, le parcours scolaire dans sa globalité, et d'aider leurs enfants au quotidien.</t>
  </si>
  <si>
    <t>Durant les rencontres entre parents, enfants et enseignants (ou personnel de direction ou de vie scolaire), tous les adultes sont situés face à l'enfant, "du même côté de la table".</t>
  </si>
  <si>
    <t>Les liens sont établis avec les associations et structures péri-éducatives existantes dans le territoire. Le réseau travaille avec ces structures dans un souci de cohérence et de complémentarité des apprentissages.</t>
  </si>
  <si>
    <t>Dans le cadre du volet climat scolaire du projet de réseau, les relations sont établies par l'IEN et le chef d'établissement avec la mairie, le conseil général, la police, pour l'amélioration des abords et leur sécurité.</t>
  </si>
  <si>
    <t>Dans le cadre du volet santé du projet de réseau, les relations sont établies avec les partenaires ( services sociaux et sanitaires, assistante sociale, aide sociale à l'enfance, …).</t>
  </si>
  <si>
    <t>Les parents représentants bénéficient d'une formation sur le rôle des conseils (d'école, de classe, de discipline, d'administration).</t>
  </si>
  <si>
    <t>Des rencontres individuelles avec les familles sont organisées, en respectant la confidentialité, pour remettre en main propre des résultats d'évaluations ou des bulletins.</t>
  </si>
  <si>
    <t>Des rencontres conviviales et des moments festifs sont organisées, notamment pour faire connaître et valoriser le travail des élèves (expositions, présentations diverses).</t>
  </si>
  <si>
    <t xml:space="preserve">2.A. </t>
  </si>
  <si>
    <t>Projets et organisations pédagogiques et éducatives</t>
  </si>
  <si>
    <t>Evaluation des élèves</t>
  </si>
  <si>
    <t>Suivi des élèves</t>
  </si>
  <si>
    <t>2.B.</t>
  </si>
  <si>
    <t>2.C.</t>
  </si>
  <si>
    <t>Toutes classes respectent le principe de l'hétérogénéité.</t>
  </si>
  <si>
    <t>L'accompagnement du travail personnel des élèves est organisé, il explicite les démarches d'apprentissage, et l'engagement des élèves dans le travail.</t>
  </si>
  <si>
    <t>Les projets d'école, d'établissement, de réseau, visent le bein-être des élèves, et un bon climat scolaire.</t>
  </si>
  <si>
    <t>La continuité école-collège est au cœur du projet de réseau, grâce au conseil école-collège.</t>
  </si>
  <si>
    <t>L'école et le collège s'organisent pour limiter les retards et les absences.</t>
  </si>
  <si>
    <t>Des mesures concrètes sont prises pour le PIODMEP (parcours individuel d'information, d'orientation et de découverte du monde économique et professionnel).</t>
  </si>
  <si>
    <t>L'erreur est considérée comme une étape de l'apprentissage, nécessaire et source d'enseignement pour tous.</t>
  </si>
  <si>
    <t>L'évaluation repose sur des objectifs exigeants, mais est conduite avec bienveillance. Des modes d'évaluation valorisent l'investissement, le travail, les progrès, dans tous les niveaux et toutes les classes.</t>
  </si>
  <si>
    <t>Les bulletins scolaires explicitent les acquis, les améliorations attendues, et les compétences restant à acquérir.</t>
  </si>
  <si>
    <t>Des évaluations diagnostiques sont mises en œuvre dans les entrées de cycle (CP/CM1/5e). Elles sont élaborées et corrigées par plusieurs enseignants de domaines différents.</t>
  </si>
  <si>
    <t>Des projets collectifs et des devoirs communs, organisés en équipe, sont mis en œuvre dans les niveaux et les disciplines jugés pertinents.</t>
  </si>
  <si>
    <t>10.</t>
  </si>
  <si>
    <t>11.</t>
  </si>
  <si>
    <t>12.</t>
  </si>
  <si>
    <t>13.</t>
  </si>
  <si>
    <t>Des brevets blancs sont préparés et organisés deux fois l'an en classe de 3e.</t>
  </si>
  <si>
    <t>Un groupe de prévention contre le décrochage est mis enplace (GPDS). Il intervient le plus précocement possible lorsque les signes du décrochage se manifeste.</t>
  </si>
  <si>
    <t>14.</t>
  </si>
  <si>
    <t>15.</t>
  </si>
  <si>
    <t>Une commison de suivie des élèves difficiles ou en grande difficulté est opérationnelle dans chaque école, et dans le cadre du lien avec le collège.</t>
  </si>
  <si>
    <t>Un coordonnateur par niveau est mis en place dans le second degré.</t>
  </si>
  <si>
    <t>16.</t>
  </si>
  <si>
    <t>17.</t>
  </si>
  <si>
    <t>Le suivi des élèves en difficulté est assuré en priorité dans la classe. La co-présence en classe est privilégiée pour utiliser les personnels surnuméraires (RASED, plus de maîtres que de classes).</t>
  </si>
  <si>
    <t>18.</t>
  </si>
  <si>
    <t>Des tutorats pour les élèves sont organisés en fonction des besoins.</t>
  </si>
  <si>
    <t>1. Garantir l'acquisition du "Lire, écrire, parler" et enseigner plus explicitement les compétences requise pour la maîtrise du socle commun</t>
  </si>
  <si>
    <t xml:space="preserve">1.A. </t>
  </si>
  <si>
    <t>Lire, écrire, parler pour apprendre dans toutes les disciplines</t>
  </si>
  <si>
    <t>1.B.</t>
  </si>
  <si>
    <t>Travailler particulièrement les disciplines donnant lieu à de fortes inégalités</t>
  </si>
  <si>
    <t>1.C.</t>
  </si>
  <si>
    <t>Expliciter les démarches d'apprentissage pour que les élèves comprennent le sens des enseignements</t>
  </si>
  <si>
    <t>Mettre en œuvre des stratégies éprouvées dans les enseignemenst</t>
  </si>
  <si>
    <t>Au CP, les élèves sont régulièrement en situation de production écrite.</t>
  </si>
  <si>
    <t>À l'école et au collège, la production écrite comme la production orale sont dans le quotidien des enseignements, à tous les niveaux et dans toutes les disciplines.</t>
  </si>
  <si>
    <t>Des moments de travail en équipe sont spécifiqument consacrés aux pratiques de lecture et d'écriture dans les enseignements. Des formateurs et des chercheurs sont solicités.</t>
  </si>
  <si>
    <t>Les mathématiques font l'objet d'un travail soutenu pour réinvestir les connaissances et les compétences en situation de résolution de problèmes.</t>
  </si>
  <si>
    <t>Les élèves sont confrontés aux dimensions culturelles et historiques des savoirs, pour les doter d'une culture qui leur donne les références indispensables pour situer les savoirs.</t>
  </si>
  <si>
    <t>1.D.</t>
  </si>
  <si>
    <t>Les procédures efficaces pour apprendre sont explicitées et enseignées aux élèves à tous les niveaux de la scolarité.</t>
  </si>
  <si>
    <t>La pédagogie est axée sur la maîtrise d'un savoir explicite : l'élève sait en amont d'une leçon ce qu'il a vocation à apprendre, et peut vérifier après la leçon qu'il a retenu ce qu'il fallait.</t>
  </si>
  <si>
    <t>L'enseignement est progressif et continu; la vérification de la compréhension de tous les élèves est régulière.</t>
  </si>
  <si>
    <t>La co-presence enseignante est pratiquée régulièrement. Elle favorise, autant par la co-action que par l'observation, une meilleure compréhension des difficultés des élèves. Elle permet aux professionnels de mieux partager l'analyse des effets des démarches pédagogiques.</t>
  </si>
  <si>
    <t>L'organisation des enseignements adapte, dans l'emploi du temps, la durée des séquences aux objectifs pédagogiques.</t>
  </si>
  <si>
    <t>Des PPRE et des groupes de besoins sont mis en œuvre ponctuellement pour remédier aux difficultées observées, grâce notamment aux évaluations diagnostiques régulièrement utilisées.</t>
  </si>
  <si>
    <t>L'usage du numérique est largement développé pour mieux différencier l'enseignement, favoriser l'interactivité et le plaisir d'apprendre, réduire les difficultés, faciliter les démarches de recherche.</t>
  </si>
  <si>
    <t>Dans les différentes matières, le travail en groupe des élèves est organisé en groupes hétérogènes, afin de favoriser la confrontation des démarches intellectuelles.</t>
  </si>
  <si>
    <t>Les objectifs du travail proposé aux élèves sont systématiquement explicités avec eux.</t>
  </si>
  <si>
    <t>Présentation de l'outil d'autoévaluation</t>
  </si>
  <si>
    <t xml:space="preserve">Caractéristiques du réseau </t>
  </si>
  <si>
    <t>Type de réseau</t>
  </si>
  <si>
    <t>REP+</t>
  </si>
  <si>
    <t>REP</t>
  </si>
  <si>
    <t>Y a-t-il une SEGPA ?</t>
  </si>
  <si>
    <t>Le réseau fait-il partie de la politique de la ville ?</t>
  </si>
  <si>
    <t>Y a-t-il des classes maternelles dans le réseau ?</t>
  </si>
  <si>
    <t>[Répondre à cette questionseulement s'il y a une SEGPA dans le réseau]. La mission d'inclusion de la SEGPA est remplie en appui avec les enseignants du collège. Les relations avec les lycées professionnels sont structurées.</t>
  </si>
  <si>
    <t>[Répondre à cette questionseulement si le réseau est REP+.] L'IA-IPR référent est régulièrement présent au comité de pilotage et dans le réseau. D'autre part, il assure le lien avec ses collègues.</t>
  </si>
  <si>
    <t>[Répondre à cette questionseulement si le réseau comprend une école maternelle.] Un enseignement structuré de la langue est mis en place en maternelle. Il est co-construit en appui avec les personnes disponibles dans le réseau (conseillers, enseignants FLS, …).</t>
  </si>
  <si>
    <t>[Répondre à cette questionseulement si le réseau comporte une classe maternelle.] Le réseau accueille des enfants de moins de 3 ans dans des conditions adaptées.</t>
  </si>
  <si>
    <t>[Répondre à cette questionseulement si le réseau est concerné par la politique de la ville.] Les relations sont établies avec les missions existantes en liaison avec les élus ou les représentants de l'état (délégué du préfet pour le quartier, coordonnateur du PRE, …).</t>
  </si>
  <si>
    <t>Les temps de travail en équipe sont institués dans les emplois du temps, à l'école comme au collège, ou font l'objet d'une programmation régulière.</t>
  </si>
  <si>
    <t>3.A. Coopération avec les parents</t>
  </si>
  <si>
    <t>Cet outil permet une autoévaluation des personnels d'un réseau d'éducation prioritaire. Certaines questions ne concernent que le premier ou le second degré, que les cadres ou seulement les enseignants de terrain. D'autres nécessitent un accord commun.</t>
  </si>
  <si>
    <t>MODE D'EMPLOI                                                                                    Renseigner le tableau ci-contre (à gauche), puis chacune des questions dans les six onglets qui suivent les six axes du référentiel. Les réponses sont dans une liste déroulante qui apparaît en cliquant dans la cellule. Certaines questions sont verrouillées en fonction des caractéristiques renseignées. À la fin, un radar de positionnement est visible dans le dernier onglet "Bilan".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</si>
</sst>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b/>
      <sz val="9"/>
      <name val="Tahoma"/>
      <family val="2"/>
    </font>
    <font>
      <sz val="10"/>
      <color indexed="8"/>
      <name val="Calibri"/>
      <family val="2"/>
    </font>
    <font>
      <sz val="8"/>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sz val="12"/>
      <color indexed="8"/>
      <name val="Calibri"/>
      <family val="2"/>
    </font>
    <font>
      <b/>
      <sz val="12"/>
      <color indexed="8"/>
      <name val="Calibri"/>
      <family val="2"/>
    </font>
    <font>
      <b/>
      <sz val="12"/>
      <color indexed="62"/>
      <name val="Calibri"/>
      <family val="2"/>
    </font>
    <font>
      <sz val="14"/>
      <color indexed="8"/>
      <name val="Calibri"/>
      <family val="2"/>
    </font>
    <font>
      <b/>
      <sz val="14"/>
      <color indexed="56"/>
      <name val="Calibri"/>
      <family val="2"/>
    </font>
    <font>
      <b/>
      <sz val="14"/>
      <color indexed="10"/>
      <name val="Calibri"/>
      <family val="2"/>
    </font>
    <font>
      <sz val="8"/>
      <name val="Tahoma"/>
      <family val="2"/>
    </font>
    <font>
      <b/>
      <sz val="18"/>
      <color indexed="8"/>
      <name val="Calibri"/>
      <family val="2"/>
    </font>
    <font>
      <sz val="9.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sz val="12"/>
      <color theme="1"/>
      <name val="Calibri"/>
      <family val="2"/>
    </font>
    <font>
      <b/>
      <sz val="12"/>
      <color theme="1"/>
      <name val="Calibri"/>
      <family val="2"/>
    </font>
    <font>
      <b/>
      <sz val="12"/>
      <color theme="3" tint="0.39998000860214233"/>
      <name val="Calibri"/>
      <family val="2"/>
    </font>
    <font>
      <sz val="14"/>
      <color theme="1"/>
      <name val="Calibri"/>
      <family val="2"/>
    </font>
    <font>
      <b/>
      <sz val="14"/>
      <color rgb="FF002060"/>
      <name val="Calibri"/>
      <family val="2"/>
    </font>
    <font>
      <b/>
      <sz val="14"/>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99FF"/>
        <bgColor indexed="64"/>
      </patternFill>
    </fill>
    <fill>
      <patternFill patternType="solid">
        <fgColor rgb="FFFFC000"/>
        <bgColor indexed="64"/>
      </patternFill>
    </fill>
    <fill>
      <patternFill patternType="solid">
        <fgColor rgb="FF66FF66"/>
        <bgColor indexed="64"/>
      </patternFill>
    </fill>
    <fill>
      <patternFill patternType="solid">
        <fgColor rgb="FFFB755F"/>
        <bgColor indexed="64"/>
      </patternFill>
    </fill>
    <fill>
      <patternFill patternType="solid">
        <fgColor rgb="FF9EF3FC"/>
        <bgColor indexed="64"/>
      </patternFill>
    </fill>
    <fill>
      <patternFill patternType="solid">
        <fgColor theme="0" tint="-0.04997999966144562"/>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00">
    <xf numFmtId="0" fontId="0" fillId="0" borderId="0" xfId="0" applyFont="1" applyAlignment="1">
      <alignment/>
    </xf>
    <xf numFmtId="0" fontId="45" fillId="0" borderId="0" xfId="0" applyFont="1" applyAlignment="1">
      <alignment/>
    </xf>
    <xf numFmtId="0" fontId="4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47"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0" fontId="0" fillId="0" borderId="10" xfId="0" applyBorder="1" applyAlignment="1">
      <alignment/>
    </xf>
    <xf numFmtId="0" fontId="0" fillId="0" borderId="10" xfId="0" applyFill="1" applyBorder="1" applyAlignment="1">
      <alignment horizontal="center" vertical="center"/>
    </xf>
    <xf numFmtId="0" fontId="45" fillId="33" borderId="10" xfId="0" applyFont="1" applyFill="1" applyBorder="1" applyAlignment="1">
      <alignment horizontal="left" vertical="center"/>
    </xf>
    <xf numFmtId="0" fontId="45" fillId="0" borderId="0" xfId="0" applyFont="1" applyBorder="1" applyAlignment="1">
      <alignment horizontal="left" vertical="center"/>
    </xf>
    <xf numFmtId="0" fontId="45" fillId="33" borderId="10" xfId="0" applyFont="1" applyFill="1" applyBorder="1" applyAlignment="1">
      <alignment horizontal="center" vertical="center"/>
    </xf>
    <xf numFmtId="0" fontId="48" fillId="0" borderId="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wrapText="1"/>
    </xf>
    <xf numFmtId="0" fontId="45" fillId="33" borderId="10" xfId="0" applyFont="1" applyFill="1" applyBorder="1" applyAlignment="1">
      <alignment horizontal="center" vertical="center" wrapText="1"/>
    </xf>
    <xf numFmtId="0" fontId="48"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45" fillId="35" borderId="11" xfId="0" applyFont="1" applyFill="1" applyBorder="1" applyAlignment="1">
      <alignment horizontal="center" vertical="center"/>
    </xf>
    <xf numFmtId="0" fontId="45" fillId="36" borderId="10" xfId="0" applyFont="1" applyFill="1" applyBorder="1" applyAlignment="1">
      <alignment horizontal="center" vertical="center"/>
    </xf>
    <xf numFmtId="0" fontId="0" fillId="36" borderId="10" xfId="0" applyFill="1" applyBorder="1" applyAlignment="1">
      <alignment/>
    </xf>
    <xf numFmtId="0" fontId="45" fillId="36" borderId="10" xfId="0" applyFont="1" applyFill="1" applyBorder="1" applyAlignment="1">
      <alignment horizontal="center" vertical="center" wrapText="1"/>
    </xf>
    <xf numFmtId="0" fontId="45" fillId="36" borderId="10" xfId="0" applyFont="1" applyFill="1" applyBorder="1" applyAlignment="1">
      <alignment horizontal="center"/>
    </xf>
    <xf numFmtId="0" fontId="45" fillId="37" borderId="10" xfId="0" applyFont="1" applyFill="1" applyBorder="1" applyAlignment="1">
      <alignment horizontal="left" vertical="center"/>
    </xf>
    <xf numFmtId="0" fontId="45" fillId="37" borderId="10" xfId="0" applyFont="1" applyFill="1" applyBorder="1" applyAlignment="1">
      <alignment horizontal="center" vertical="center"/>
    </xf>
    <xf numFmtId="0" fontId="45" fillId="38" borderId="10" xfId="0" applyFont="1" applyFill="1" applyBorder="1" applyAlignment="1">
      <alignment horizontal="left" vertical="center"/>
    </xf>
    <xf numFmtId="0" fontId="45" fillId="38" borderId="10" xfId="0" applyFont="1" applyFill="1" applyBorder="1" applyAlignment="1">
      <alignment horizontal="center" vertical="center"/>
    </xf>
    <xf numFmtId="0" fontId="45" fillId="38" borderId="10" xfId="0" applyFont="1" applyFill="1" applyBorder="1" applyAlignment="1">
      <alignment horizontal="center" vertical="center" wrapText="1"/>
    </xf>
    <xf numFmtId="0" fontId="45" fillId="38" borderId="11" xfId="0" applyFont="1" applyFill="1" applyBorder="1" applyAlignment="1">
      <alignment horizontal="center" vertical="center"/>
    </xf>
    <xf numFmtId="0" fontId="45" fillId="37" borderId="11" xfId="0" applyFont="1" applyFill="1" applyBorder="1" applyAlignment="1">
      <alignment horizontal="center" vertical="center"/>
    </xf>
    <xf numFmtId="0" fontId="45" fillId="33" borderId="11" xfId="0" applyFont="1" applyFill="1" applyBorder="1" applyAlignment="1">
      <alignment horizontal="center" vertical="center"/>
    </xf>
    <xf numFmtId="0" fontId="45" fillId="36" borderId="11" xfId="0" applyFont="1" applyFill="1" applyBorder="1" applyAlignment="1">
      <alignment horizontal="center" vertical="center"/>
    </xf>
    <xf numFmtId="0" fontId="45" fillId="35" borderId="10" xfId="0" applyFont="1" applyFill="1" applyBorder="1" applyAlignment="1">
      <alignment horizontal="left" vertical="center"/>
    </xf>
    <xf numFmtId="0" fontId="45" fillId="35" borderId="10" xfId="0" applyFont="1" applyFill="1" applyBorder="1" applyAlignment="1">
      <alignment horizontal="center" vertical="center"/>
    </xf>
    <xf numFmtId="0" fontId="45" fillId="35" borderId="10" xfId="0" applyFont="1" applyFill="1" applyBorder="1" applyAlignment="1">
      <alignment horizontal="center" vertical="center" wrapText="1"/>
    </xf>
    <xf numFmtId="0" fontId="0" fillId="0" borderId="0" xfId="0" applyFill="1" applyBorder="1" applyAlignment="1">
      <alignment/>
    </xf>
    <xf numFmtId="0" fontId="45" fillId="39" borderId="11" xfId="0" applyFont="1" applyFill="1" applyBorder="1" applyAlignment="1">
      <alignment horizontal="center" vertical="center"/>
    </xf>
    <xf numFmtId="0" fontId="45" fillId="39" borderId="10" xfId="0" applyFont="1" applyFill="1" applyBorder="1" applyAlignment="1">
      <alignment horizontal="left" vertical="center"/>
    </xf>
    <xf numFmtId="0" fontId="45" fillId="39" borderId="10" xfId="0" applyFont="1" applyFill="1" applyBorder="1" applyAlignment="1">
      <alignment horizontal="center" vertical="center"/>
    </xf>
    <xf numFmtId="0" fontId="45" fillId="39" borderId="10" xfId="0" applyFont="1" applyFill="1" applyBorder="1" applyAlignment="1">
      <alignment horizontal="center" vertical="center" wrapText="1"/>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5" fillId="40" borderId="10" xfId="0" applyFont="1" applyFill="1" applyBorder="1" applyAlignment="1">
      <alignment horizontal="center" vertical="center" wrapText="1"/>
    </xf>
    <xf numFmtId="0" fontId="45" fillId="40" borderId="12" xfId="0" applyFont="1" applyFill="1" applyBorder="1" applyAlignment="1">
      <alignment horizontal="left" vertical="center" wrapText="1"/>
    </xf>
    <xf numFmtId="0" fontId="45" fillId="40" borderId="13" xfId="0" applyFont="1" applyFill="1" applyBorder="1" applyAlignment="1">
      <alignment horizontal="center" vertical="center"/>
    </xf>
    <xf numFmtId="0" fontId="45" fillId="40" borderId="14" xfId="0" applyFont="1" applyFill="1" applyBorder="1" applyAlignment="1">
      <alignment horizontal="left" vertical="center" wrapText="1"/>
    </xf>
    <xf numFmtId="0" fontId="45" fillId="40" borderId="15" xfId="0" applyFont="1" applyFill="1" applyBorder="1" applyAlignment="1">
      <alignment horizontal="center" vertical="center"/>
    </xf>
    <xf numFmtId="0" fontId="0" fillId="40" borderId="10" xfId="0" applyFill="1" applyBorder="1" applyAlignment="1">
      <alignment horizontal="center" vertical="center"/>
    </xf>
    <xf numFmtId="0" fontId="45" fillId="40" borderId="10" xfId="0" applyFont="1" applyFill="1" applyBorder="1" applyAlignment="1">
      <alignment horizontal="center" vertical="center"/>
    </xf>
    <xf numFmtId="0" fontId="45" fillId="40" borderId="11" xfId="0" applyFont="1" applyFill="1" applyBorder="1" applyAlignment="1">
      <alignment horizontal="center" vertic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xf>
    <xf numFmtId="0" fontId="48" fillId="0" borderId="10" xfId="0" applyFont="1" applyBorder="1" applyAlignment="1">
      <alignment horizontal="left" vertical="center"/>
    </xf>
    <xf numFmtId="0" fontId="45" fillId="40" borderId="16" xfId="0" applyFont="1" applyFill="1" applyBorder="1" applyAlignment="1">
      <alignment horizontal="center" vertical="center"/>
    </xf>
    <xf numFmtId="0" fontId="48" fillId="0" borderId="10" xfId="0" applyFont="1" applyBorder="1" applyAlignment="1">
      <alignment horizontal="center" vertical="center"/>
    </xf>
    <xf numFmtId="0" fontId="50" fillId="41" borderId="0" xfId="0" applyFont="1" applyFill="1" applyBorder="1" applyAlignment="1">
      <alignment vertical="center" wrapText="1"/>
    </xf>
    <xf numFmtId="0" fontId="51" fillId="0" borderId="0" xfId="0" applyFont="1" applyAlignment="1">
      <alignment/>
    </xf>
    <xf numFmtId="0" fontId="52" fillId="41" borderId="17" xfId="0" applyFont="1" applyFill="1" applyBorder="1" applyAlignment="1">
      <alignment horizontal="center" vertical="center" wrapText="1"/>
    </xf>
    <xf numFmtId="0" fontId="52" fillId="41" borderId="18" xfId="0" applyFont="1" applyFill="1" applyBorder="1" applyAlignment="1">
      <alignment horizontal="center" vertical="center" wrapText="1"/>
    </xf>
    <xf numFmtId="0" fontId="52" fillId="41" borderId="19" xfId="0" applyFont="1" applyFill="1" applyBorder="1" applyAlignment="1">
      <alignment horizontal="center" vertical="center" wrapText="1"/>
    </xf>
    <xf numFmtId="0" fontId="52" fillId="41" borderId="20" xfId="0" applyFont="1" applyFill="1" applyBorder="1" applyAlignment="1">
      <alignment horizontal="center" vertical="center" wrapText="1"/>
    </xf>
    <xf numFmtId="0" fontId="52" fillId="41" borderId="0" xfId="0" applyFont="1" applyFill="1" applyBorder="1" applyAlignment="1">
      <alignment horizontal="center" vertical="center" wrapText="1"/>
    </xf>
    <xf numFmtId="0" fontId="52" fillId="41" borderId="21" xfId="0" applyFont="1" applyFill="1" applyBorder="1" applyAlignment="1">
      <alignment horizontal="center" vertical="center" wrapText="1"/>
    </xf>
    <xf numFmtId="0" fontId="52" fillId="41" borderId="22" xfId="0" applyFont="1" applyFill="1" applyBorder="1" applyAlignment="1">
      <alignment horizontal="center" vertical="center" wrapText="1"/>
    </xf>
    <xf numFmtId="0" fontId="52" fillId="41" borderId="23" xfId="0" applyFont="1" applyFill="1" applyBorder="1" applyAlignment="1">
      <alignment horizontal="center" vertical="center" wrapText="1"/>
    </xf>
    <xf numFmtId="0" fontId="52" fillId="41" borderId="24" xfId="0" applyFont="1" applyFill="1" applyBorder="1" applyAlignment="1">
      <alignment horizontal="center" vertical="center" wrapText="1"/>
    </xf>
    <xf numFmtId="0" fontId="53" fillId="42" borderId="17" xfId="0" applyFont="1" applyFill="1" applyBorder="1" applyAlignment="1">
      <alignment horizontal="center" vertical="center" wrapText="1"/>
    </xf>
    <xf numFmtId="0" fontId="53" fillId="42" borderId="18" xfId="0" applyFont="1" applyFill="1" applyBorder="1" applyAlignment="1">
      <alignment horizontal="center" vertical="center" wrapText="1"/>
    </xf>
    <xf numFmtId="0" fontId="53" fillId="42" borderId="19" xfId="0" applyFont="1" applyFill="1" applyBorder="1" applyAlignment="1">
      <alignment horizontal="center" vertical="center" wrapText="1"/>
    </xf>
    <xf numFmtId="0" fontId="53" fillId="42" borderId="20" xfId="0" applyFont="1" applyFill="1" applyBorder="1" applyAlignment="1">
      <alignment horizontal="center" vertical="center" wrapText="1"/>
    </xf>
    <xf numFmtId="0" fontId="53" fillId="42" borderId="0" xfId="0" applyFont="1" applyFill="1" applyBorder="1" applyAlignment="1">
      <alignment horizontal="center" vertical="center" wrapText="1"/>
    </xf>
    <xf numFmtId="0" fontId="53" fillId="42" borderId="21" xfId="0" applyFont="1" applyFill="1" applyBorder="1" applyAlignment="1">
      <alignment horizontal="center" vertical="center" wrapText="1"/>
    </xf>
    <xf numFmtId="0" fontId="53" fillId="42" borderId="22" xfId="0" applyFont="1" applyFill="1" applyBorder="1" applyAlignment="1">
      <alignment horizontal="center" vertical="center" wrapText="1"/>
    </xf>
    <xf numFmtId="0" fontId="53" fillId="42" borderId="23" xfId="0" applyFont="1" applyFill="1" applyBorder="1" applyAlignment="1">
      <alignment horizontal="center" vertical="center" wrapText="1"/>
    </xf>
    <xf numFmtId="0" fontId="53" fillId="42" borderId="24" xfId="0" applyFont="1" applyFill="1" applyBorder="1" applyAlignment="1">
      <alignment horizontal="center" vertical="center" wrapText="1"/>
    </xf>
    <xf numFmtId="0" fontId="47" fillId="39" borderId="25" xfId="0" applyFont="1" applyFill="1" applyBorder="1" applyAlignment="1">
      <alignment horizontal="center" vertical="center" wrapText="1"/>
    </xf>
    <xf numFmtId="0" fontId="47" fillId="39" borderId="26" xfId="0" applyFont="1" applyFill="1" applyBorder="1" applyAlignment="1">
      <alignment horizontal="center" vertical="center" wrapText="1"/>
    </xf>
    <xf numFmtId="0" fontId="47" fillId="39" borderId="27" xfId="0" applyFont="1" applyFill="1" applyBorder="1" applyAlignment="1">
      <alignment horizontal="center" vertical="center" wrapText="1"/>
    </xf>
    <xf numFmtId="0" fontId="47" fillId="35" borderId="25" xfId="0" applyFont="1" applyFill="1" applyBorder="1" applyAlignment="1">
      <alignment horizontal="center" vertical="center"/>
    </xf>
    <xf numFmtId="0" fontId="47" fillId="35" borderId="26" xfId="0" applyFont="1" applyFill="1" applyBorder="1" applyAlignment="1">
      <alignment horizontal="center" vertical="center"/>
    </xf>
    <xf numFmtId="0" fontId="47" fillId="35" borderId="27" xfId="0" applyFont="1" applyFill="1" applyBorder="1" applyAlignment="1">
      <alignment horizontal="center" vertical="center"/>
    </xf>
    <xf numFmtId="0" fontId="47" fillId="38" borderId="25" xfId="0" applyFont="1" applyFill="1" applyBorder="1" applyAlignment="1">
      <alignment horizontal="center" vertical="center"/>
    </xf>
    <xf numFmtId="0" fontId="47" fillId="38" borderId="26" xfId="0" applyFont="1" applyFill="1" applyBorder="1" applyAlignment="1">
      <alignment horizontal="center" vertical="center"/>
    </xf>
    <xf numFmtId="0" fontId="47" fillId="38" borderId="27" xfId="0" applyFont="1" applyFill="1" applyBorder="1" applyAlignment="1">
      <alignment horizontal="center" vertical="center"/>
    </xf>
    <xf numFmtId="0" fontId="47" fillId="37" borderId="25" xfId="0" applyFont="1" applyFill="1" applyBorder="1" applyAlignment="1">
      <alignment horizontal="center" vertical="center"/>
    </xf>
    <xf numFmtId="0" fontId="47" fillId="37" borderId="26" xfId="0" applyFont="1" applyFill="1" applyBorder="1" applyAlignment="1">
      <alignment horizontal="center" vertical="center"/>
    </xf>
    <xf numFmtId="0" fontId="47" fillId="37" borderId="27" xfId="0" applyFont="1" applyFill="1" applyBorder="1" applyAlignment="1">
      <alignment horizontal="center" vertical="center"/>
    </xf>
    <xf numFmtId="0" fontId="47" fillId="33" borderId="25"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47" fillId="36" borderId="25" xfId="0" applyFont="1" applyFill="1" applyBorder="1" applyAlignment="1">
      <alignment horizontal="center" vertical="center"/>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Bilan - Autoévaluation du réseau</a:t>
            </a:r>
          </a:p>
        </c:rich>
      </c:tx>
      <c:layout>
        <c:manualLayout>
          <c:xMode val="factor"/>
          <c:yMode val="factor"/>
          <c:x val="-0.30525"/>
          <c:y val="0.03625"/>
        </c:manualLayout>
      </c:layout>
      <c:spPr>
        <a:noFill/>
        <a:ln w="3175">
          <a:noFill/>
        </a:ln>
      </c:spPr>
    </c:title>
    <c:plotArea>
      <c:layout>
        <c:manualLayout>
          <c:xMode val="edge"/>
          <c:yMode val="edge"/>
          <c:x val="0.2095"/>
          <c:y val="0.2165"/>
          <c:w val="0.4355"/>
          <c:h val="0.62375"/>
        </c:manualLayout>
      </c:layout>
      <c:radarChart>
        <c:radarStyle val="marker"/>
        <c:varyColors val="0"/>
        <c:ser>
          <c:idx val="0"/>
          <c:order val="0"/>
          <c:tx>
            <c:strRef>
              <c:f>Bilan!$C$1</c:f>
              <c:strCache>
                <c:ptCount val="1"/>
                <c:pt idx="0">
                  <c:v>Actions du réseau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Bilan!$B$2:$B$17</c:f>
              <c:strCache/>
            </c:strRef>
          </c:cat>
          <c:val>
            <c:numRef>
              <c:f>Bilan!$C$2:$C$17</c:f>
              <c:numCache/>
            </c:numRef>
          </c:val>
        </c:ser>
        <c:ser>
          <c:idx val="1"/>
          <c:order val="1"/>
          <c:tx>
            <c:strRef>
              <c:f>Bilan!$D$1</c:f>
              <c:strCache>
                <c:ptCount val="1"/>
                <c:pt idx="0">
                  <c:v>Maximum possible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Bilan!$B$2:$B$17</c:f>
              <c:strCache/>
            </c:strRef>
          </c:cat>
          <c:val>
            <c:numRef>
              <c:f>Bilan!$D$2:$D$17</c:f>
              <c:numCache/>
            </c:numRef>
          </c:val>
        </c:ser>
        <c:axId val="39822175"/>
        <c:axId val="22855256"/>
      </c:radarChart>
      <c:catAx>
        <c:axId val="39822175"/>
        <c:scaling>
          <c:orientation val="minMax"/>
        </c:scaling>
        <c:axPos val="b"/>
        <c:majorGridlines>
          <c:spPr>
            <a:ln w="3175">
              <a:solidFill>
                <a:srgbClr val="666699"/>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2855256"/>
        <c:crosses val="autoZero"/>
        <c:auto val="0"/>
        <c:lblOffset val="100"/>
        <c:tickLblSkip val="1"/>
        <c:noMultiLvlLbl val="0"/>
      </c:catAx>
      <c:valAx>
        <c:axId val="228552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666699"/>
            </a:solidFill>
          </a:ln>
        </c:spPr>
        <c:crossAx val="39822175"/>
        <c:crossesAt val="1"/>
        <c:crossBetween val="between"/>
        <c:dispUnits/>
      </c:valAx>
      <c:spPr>
        <a:solidFill>
          <a:srgbClr val="FFFFCC"/>
        </a:solidFill>
        <a:ln w="3175">
          <a:noFill/>
        </a:ln>
      </c:spPr>
    </c:plotArea>
    <c:legend>
      <c:legendPos val="r"/>
      <c:layout>
        <c:manualLayout>
          <c:xMode val="edge"/>
          <c:yMode val="edge"/>
          <c:x val="0.56725"/>
          <c:y val="0.06075"/>
          <c:w val="0.1445"/>
          <c:h val="0.06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CCEC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85725</xdr:rowOff>
    </xdr:from>
    <xdr:to>
      <xdr:col>16</xdr:col>
      <xdr:colOff>542925</xdr:colOff>
      <xdr:row>18</xdr:row>
      <xdr:rowOff>76200</xdr:rowOff>
    </xdr:to>
    <xdr:graphicFrame>
      <xdr:nvGraphicFramePr>
        <xdr:cNvPr id="1" name="Graphique 1"/>
        <xdr:cNvGraphicFramePr/>
      </xdr:nvGraphicFramePr>
      <xdr:xfrm>
        <a:off x="8982075" y="85725"/>
        <a:ext cx="9505950" cy="6657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A12" sqref="A12"/>
    </sheetView>
  </sheetViews>
  <sheetFormatPr defaultColWidth="11.421875" defaultRowHeight="15"/>
  <cols>
    <col min="1" max="1" width="32.140625" style="0" customWidth="1"/>
  </cols>
  <sheetData>
    <row r="1" spans="1:13" ht="25.5" customHeight="1">
      <c r="A1" s="46" t="s">
        <v>163</v>
      </c>
      <c r="L1" s="3" t="s">
        <v>56</v>
      </c>
      <c r="M1" s="3" t="s">
        <v>57</v>
      </c>
    </row>
    <row r="2" spans="12:13" ht="15">
      <c r="L2" s="10"/>
      <c r="M2" s="10"/>
    </row>
    <row r="3" spans="1:13" s="48" customFormat="1" ht="16.5" thickBot="1">
      <c r="A3" s="48" t="s">
        <v>164</v>
      </c>
      <c r="L3" s="59" t="s">
        <v>166</v>
      </c>
      <c r="M3" s="59" t="s">
        <v>58</v>
      </c>
    </row>
    <row r="4" spans="2:13" s="47" customFormat="1" ht="30" customHeight="1">
      <c r="B4" s="58" t="s">
        <v>54</v>
      </c>
      <c r="E4" s="64" t="s">
        <v>178</v>
      </c>
      <c r="F4" s="65"/>
      <c r="G4" s="65"/>
      <c r="H4" s="65"/>
      <c r="I4" s="66"/>
      <c r="L4" s="59" t="s">
        <v>167</v>
      </c>
      <c r="M4" s="59" t="s">
        <v>59</v>
      </c>
    </row>
    <row r="5" spans="1:9" s="47" customFormat="1" ht="30" customHeight="1">
      <c r="A5" s="57" t="s">
        <v>165</v>
      </c>
      <c r="B5" s="61"/>
      <c r="E5" s="67"/>
      <c r="F5" s="68"/>
      <c r="G5" s="68"/>
      <c r="H5" s="68"/>
      <c r="I5" s="69"/>
    </row>
    <row r="6" spans="1:9" s="47" customFormat="1" ht="30" customHeight="1">
      <c r="A6" s="57" t="s">
        <v>168</v>
      </c>
      <c r="B6" s="61"/>
      <c r="E6" s="67"/>
      <c r="F6" s="68"/>
      <c r="G6" s="68"/>
      <c r="H6" s="68"/>
      <c r="I6" s="69"/>
    </row>
    <row r="7" spans="1:9" s="47" customFormat="1" ht="30" customHeight="1" thickBot="1">
      <c r="A7" s="57" t="s">
        <v>170</v>
      </c>
      <c r="B7" s="61"/>
      <c r="E7" s="70"/>
      <c r="F7" s="71"/>
      <c r="G7" s="71"/>
      <c r="H7" s="71"/>
      <c r="I7" s="72"/>
    </row>
    <row r="8" spans="1:9" s="47" customFormat="1" ht="30" customHeight="1" thickBot="1">
      <c r="A8" s="57" t="s">
        <v>169</v>
      </c>
      <c r="B8" s="61"/>
      <c r="E8" s="62"/>
      <c r="F8" s="62"/>
      <c r="G8" s="62"/>
      <c r="H8" s="62"/>
      <c r="I8" s="62"/>
    </row>
    <row r="9" spans="4:10" s="47" customFormat="1" ht="15.75" customHeight="1">
      <c r="D9" s="73" t="s">
        <v>179</v>
      </c>
      <c r="E9" s="74"/>
      <c r="F9" s="74"/>
      <c r="G9" s="74"/>
      <c r="H9" s="74"/>
      <c r="I9" s="74"/>
      <c r="J9" s="75"/>
    </row>
    <row r="10" spans="4:10" s="47" customFormat="1" ht="15.75" customHeight="1">
      <c r="D10" s="76"/>
      <c r="E10" s="77"/>
      <c r="F10" s="77"/>
      <c r="G10" s="77"/>
      <c r="H10" s="77"/>
      <c r="I10" s="77"/>
      <c r="J10" s="78"/>
    </row>
    <row r="11" spans="4:10" s="47" customFormat="1" ht="15.75" customHeight="1">
      <c r="D11" s="76"/>
      <c r="E11" s="77"/>
      <c r="F11" s="77"/>
      <c r="G11" s="77"/>
      <c r="H11" s="77"/>
      <c r="I11" s="77"/>
      <c r="J11" s="78"/>
    </row>
    <row r="12" spans="4:10" s="47" customFormat="1" ht="15.75" customHeight="1">
      <c r="D12" s="76"/>
      <c r="E12" s="77"/>
      <c r="F12" s="77"/>
      <c r="G12" s="77"/>
      <c r="H12" s="77"/>
      <c r="I12" s="77"/>
      <c r="J12" s="78"/>
    </row>
    <row r="13" spans="4:10" s="47" customFormat="1" ht="27" customHeight="1">
      <c r="D13" s="76"/>
      <c r="E13" s="77"/>
      <c r="F13" s="77"/>
      <c r="G13" s="77"/>
      <c r="H13" s="77"/>
      <c r="I13" s="77"/>
      <c r="J13" s="78"/>
    </row>
    <row r="14" spans="4:10" s="47" customFormat="1" ht="45.75" customHeight="1" thickBot="1">
      <c r="D14" s="79"/>
      <c r="E14" s="80"/>
      <c r="F14" s="80"/>
      <c r="G14" s="80"/>
      <c r="H14" s="80"/>
      <c r="I14" s="80"/>
      <c r="J14" s="81"/>
    </row>
    <row r="15" s="47" customFormat="1" ht="18.75">
      <c r="F15" s="63"/>
    </row>
  </sheetData>
  <sheetProtection/>
  <mergeCells count="2">
    <mergeCell ref="E4:I7"/>
    <mergeCell ref="D9:J14"/>
  </mergeCells>
  <dataValidations count="2">
    <dataValidation type="list" allowBlank="1" showInputMessage="1" showErrorMessage="1" sqref="B5">
      <formula1>$L$3:$L$4</formula1>
    </dataValidation>
    <dataValidation type="list" allowBlank="1" showInputMessage="1" showErrorMessage="1" sqref="B6:B8">
      <formula1>$M$3:$M$4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B755F"/>
  </sheetPr>
  <dimension ref="A1:P75"/>
  <sheetViews>
    <sheetView zoomScalePageLayoutView="0" workbookViewId="0" topLeftCell="A1">
      <selection activeCell="B6" sqref="B6"/>
    </sheetView>
  </sheetViews>
  <sheetFormatPr defaultColWidth="11.421875" defaultRowHeight="15"/>
  <cols>
    <col min="1" max="1" width="4.57421875" style="9" customWidth="1"/>
    <col min="2" max="2" width="91.8515625" style="9" customWidth="1"/>
    <col min="3" max="3" width="16.421875" style="9" customWidth="1"/>
    <col min="4" max="4" width="11.7109375" style="9" customWidth="1"/>
    <col min="5" max="5" width="16.71093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54" customHeight="1" thickBot="1">
      <c r="A1" s="82" t="s">
        <v>140</v>
      </c>
      <c r="B1" s="83"/>
      <c r="C1" s="83"/>
      <c r="D1" s="83"/>
      <c r="E1" s="83"/>
      <c r="F1" s="83"/>
      <c r="G1" s="84"/>
      <c r="N1" s="21" t="s">
        <v>56</v>
      </c>
      <c r="O1" s="21" t="s">
        <v>57</v>
      </c>
      <c r="P1" s="15"/>
    </row>
    <row r="2" spans="14:15" ht="9.75" customHeight="1">
      <c r="N2" s="10"/>
      <c r="O2" s="10"/>
    </row>
    <row r="3" spans="3:16" ht="30" customHeight="1">
      <c r="C3" s="42" t="s">
        <v>54</v>
      </c>
      <c r="D3" s="49" t="s">
        <v>52</v>
      </c>
      <c r="E3" s="49" t="s">
        <v>53</v>
      </c>
      <c r="N3" s="22" t="s">
        <v>58</v>
      </c>
      <c r="O3" s="22" t="s">
        <v>58</v>
      </c>
      <c r="P3" s="16"/>
    </row>
    <row r="4" spans="1:16" s="13" customFormat="1" ht="30" customHeight="1">
      <c r="A4" s="43" t="s">
        <v>141</v>
      </c>
      <c r="B4" s="44" t="s">
        <v>142</v>
      </c>
      <c r="C4" s="43"/>
      <c r="D4" s="55">
        <f>COUNTIF(C5:C8,"OUI")+0.5*COUNTIF(C5:C8,"De façon incomplète")</f>
        <v>0</v>
      </c>
      <c r="E4" s="55">
        <f>IF(Présentation!B7="OUI",4,3)</f>
        <v>3</v>
      </c>
      <c r="N4" s="22" t="s">
        <v>59</v>
      </c>
      <c r="O4" s="23" t="s">
        <v>60</v>
      </c>
      <c r="P4" s="16"/>
    </row>
    <row r="5" spans="1:16" ht="53.25" customHeight="1">
      <c r="A5" s="3" t="s">
        <v>26</v>
      </c>
      <c r="B5" s="4" t="s">
        <v>173</v>
      </c>
      <c r="C5" s="19"/>
      <c r="N5" s="17"/>
      <c r="O5" s="22" t="s">
        <v>59</v>
      </c>
      <c r="P5" s="16"/>
    </row>
    <row r="6" spans="1:16" ht="30" customHeight="1">
      <c r="A6" s="3" t="s">
        <v>27</v>
      </c>
      <c r="B6" s="4" t="s">
        <v>148</v>
      </c>
      <c r="C6" s="19"/>
      <c r="N6" s="16"/>
      <c r="O6" s="16"/>
      <c r="P6" s="16"/>
    </row>
    <row r="7" spans="1:16" ht="30" customHeight="1">
      <c r="A7" s="3" t="s">
        <v>28</v>
      </c>
      <c r="B7" s="4" t="s">
        <v>149</v>
      </c>
      <c r="C7" s="19"/>
      <c r="N7" s="16"/>
      <c r="O7" s="16"/>
      <c r="P7" s="16"/>
    </row>
    <row r="8" spans="1:16" ht="30" customHeight="1">
      <c r="A8" s="3" t="s">
        <v>29</v>
      </c>
      <c r="B8" s="4" t="s">
        <v>150</v>
      </c>
      <c r="C8" s="19"/>
      <c r="D8" s="41"/>
      <c r="N8" s="16"/>
      <c r="O8" s="16"/>
      <c r="P8" s="16"/>
    </row>
    <row r="9" spans="1:5" ht="30" customHeight="1">
      <c r="A9" s="44" t="s">
        <v>143</v>
      </c>
      <c r="B9" s="45" t="s">
        <v>144</v>
      </c>
      <c r="C9" s="45"/>
      <c r="D9" s="55">
        <f>COUNTIF(C10:C11,"OUI")+0.5*COUNTIF(C10:C11,"De façon incomplète")</f>
        <v>0</v>
      </c>
      <c r="E9" s="55">
        <v>2</v>
      </c>
    </row>
    <row r="10" spans="1:4" ht="30" customHeight="1">
      <c r="A10" s="3" t="s">
        <v>33</v>
      </c>
      <c r="B10" s="4" t="s">
        <v>151</v>
      </c>
      <c r="C10" s="19"/>
      <c r="D10" s="41"/>
    </row>
    <row r="11" spans="1:4" ht="30" customHeight="1">
      <c r="A11" s="3" t="s">
        <v>43</v>
      </c>
      <c r="B11" s="4" t="s">
        <v>152</v>
      </c>
      <c r="C11" s="19"/>
      <c r="D11" s="41"/>
    </row>
    <row r="12" spans="1:5" ht="30" customHeight="1">
      <c r="A12" s="44" t="s">
        <v>145</v>
      </c>
      <c r="B12" s="45" t="s">
        <v>146</v>
      </c>
      <c r="C12" s="45"/>
      <c r="D12" s="55">
        <f>COUNTIF(C13:C17,"OUI")+0.5*COUNTIF(C13:C17,"De façon incomplète")</f>
        <v>0</v>
      </c>
      <c r="E12" s="55">
        <v>5</v>
      </c>
    </row>
    <row r="13" spans="1:4" ht="30" customHeight="1">
      <c r="A13" s="11" t="s">
        <v>45</v>
      </c>
      <c r="B13" s="4" t="s">
        <v>162</v>
      </c>
      <c r="C13" s="19"/>
      <c r="D13" s="41"/>
    </row>
    <row r="14" spans="1:4" ht="30" customHeight="1">
      <c r="A14" s="11" t="s">
        <v>97</v>
      </c>
      <c r="B14" s="4" t="s">
        <v>154</v>
      </c>
      <c r="C14" s="19"/>
      <c r="D14" s="41"/>
    </row>
    <row r="15" spans="1:4" ht="30" customHeight="1">
      <c r="A15" s="11" t="s">
        <v>98</v>
      </c>
      <c r="B15" s="4" t="s">
        <v>155</v>
      </c>
      <c r="C15" s="19"/>
      <c r="D15" s="41"/>
    </row>
    <row r="16" spans="1:4" ht="30" customHeight="1">
      <c r="A16" s="11" t="s">
        <v>125</v>
      </c>
      <c r="B16" s="4" t="s">
        <v>156</v>
      </c>
      <c r="C16" s="19"/>
      <c r="D16" s="41"/>
    </row>
    <row r="17" spans="1:4" ht="49.5" customHeight="1">
      <c r="A17" s="11" t="s">
        <v>126</v>
      </c>
      <c r="B17" s="4" t="s">
        <v>157</v>
      </c>
      <c r="C17" s="19"/>
      <c r="D17" s="41"/>
    </row>
    <row r="18" spans="1:5" ht="30" customHeight="1">
      <c r="A18" s="44" t="s">
        <v>153</v>
      </c>
      <c r="B18" s="45" t="s">
        <v>147</v>
      </c>
      <c r="C18" s="45"/>
      <c r="D18" s="55">
        <f>COUNTIF(C19:C22,"OUI")+0.5*COUNTIF(C19:C22,"De façon incomplète")</f>
        <v>0</v>
      </c>
      <c r="E18" s="55">
        <v>4</v>
      </c>
    </row>
    <row r="19" spans="1:4" ht="30" customHeight="1">
      <c r="A19" s="11" t="s">
        <v>127</v>
      </c>
      <c r="B19" s="4" t="s">
        <v>158</v>
      </c>
      <c r="C19" s="19"/>
      <c r="D19" s="41"/>
    </row>
    <row r="20" spans="1:4" ht="30" customHeight="1">
      <c r="A20" s="11" t="s">
        <v>128</v>
      </c>
      <c r="B20" s="4" t="s">
        <v>159</v>
      </c>
      <c r="C20" s="19"/>
      <c r="D20" s="41"/>
    </row>
    <row r="21" spans="1:4" ht="30" customHeight="1">
      <c r="A21" s="11" t="s">
        <v>131</v>
      </c>
      <c r="B21" s="4" t="s">
        <v>160</v>
      </c>
      <c r="C21" s="19"/>
      <c r="D21" s="41"/>
    </row>
    <row r="22" spans="1:4" ht="30" customHeight="1">
      <c r="A22" s="11" t="s">
        <v>132</v>
      </c>
      <c r="B22" s="4" t="s">
        <v>161</v>
      </c>
      <c r="C22" s="19"/>
      <c r="D22" s="41"/>
    </row>
    <row r="23" ht="12" customHeight="1" thickBot="1">
      <c r="B23" s="8"/>
    </row>
    <row r="24" spans="2:3" ht="25.5" customHeight="1">
      <c r="B24" s="50" t="s">
        <v>52</v>
      </c>
      <c r="C24" s="51">
        <f>COUNTIF(C5:C22,"OUI")+0.5*COUNTIF(C5:C22,"De façon incomplète")</f>
        <v>0</v>
      </c>
    </row>
    <row r="25" spans="2:3" ht="30" customHeight="1" thickBot="1">
      <c r="B25" s="52" t="s">
        <v>53</v>
      </c>
      <c r="C25" s="53">
        <f>E4+E9+E12+E18</f>
        <v>14</v>
      </c>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15">
      <c r="B67" s="8"/>
    </row>
    <row r="68" ht="15">
      <c r="B68" s="8"/>
    </row>
    <row r="69" ht="15">
      <c r="B69" s="8"/>
    </row>
    <row r="70" ht="15">
      <c r="B70" s="8"/>
    </row>
    <row r="71" ht="15">
      <c r="B71" s="8"/>
    </row>
    <row r="72" ht="15">
      <c r="B72" s="8"/>
    </row>
    <row r="73" ht="15">
      <c r="B73" s="8"/>
    </row>
    <row r="74" ht="15">
      <c r="B74" s="8"/>
    </row>
    <row r="75" ht="15">
      <c r="B75" s="8"/>
    </row>
  </sheetData>
  <sheetProtection/>
  <mergeCells count="1">
    <mergeCell ref="A1:G1"/>
  </mergeCells>
  <dataValidations count="2">
    <dataValidation type="list" allowBlank="1" showInputMessage="1" showErrorMessage="1" sqref="C11 C7:C8 C13:C17 C5 C20:C22">
      <formula1>$O$3:$O$5</formula1>
    </dataValidation>
    <dataValidation type="list" allowBlank="1" showInputMessage="1" showErrorMessage="1" sqref="C6 C19 C10">
      <formula1>$N$3:$N$4</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theme="3" tint="0.5999900102615356"/>
  </sheetPr>
  <dimension ref="A1:P77"/>
  <sheetViews>
    <sheetView zoomScalePageLayoutView="0" workbookViewId="0" topLeftCell="A1">
      <selection activeCell="E9" sqref="E9"/>
    </sheetView>
  </sheetViews>
  <sheetFormatPr defaultColWidth="11.421875" defaultRowHeight="15"/>
  <cols>
    <col min="1" max="1" width="4.57421875" style="9" customWidth="1"/>
    <col min="2" max="2" width="91.8515625" style="9" customWidth="1"/>
    <col min="3" max="3" width="16.421875" style="9" customWidth="1"/>
    <col min="4" max="4" width="12.57421875" style="9" customWidth="1"/>
    <col min="5" max="5" width="14.851562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85" t="s">
        <v>5</v>
      </c>
      <c r="B1" s="86"/>
      <c r="C1" s="86"/>
      <c r="D1" s="86"/>
      <c r="E1" s="86"/>
      <c r="F1" s="86"/>
      <c r="G1" s="87"/>
      <c r="N1" s="21" t="s">
        <v>56</v>
      </c>
      <c r="O1" s="21" t="s">
        <v>57</v>
      </c>
      <c r="P1" s="15"/>
    </row>
    <row r="2" spans="14:15" ht="9.75" customHeight="1">
      <c r="N2" s="10"/>
      <c r="O2" s="10"/>
    </row>
    <row r="3" spans="3:16" ht="30" customHeight="1">
      <c r="C3" s="24" t="s">
        <v>54</v>
      </c>
      <c r="D3" s="49" t="s">
        <v>52</v>
      </c>
      <c r="E3" s="49" t="s">
        <v>53</v>
      </c>
      <c r="N3" s="22" t="s">
        <v>58</v>
      </c>
      <c r="O3" s="22" t="s">
        <v>58</v>
      </c>
      <c r="P3" s="16"/>
    </row>
    <row r="4" spans="1:16" s="13" customFormat="1" ht="30" customHeight="1">
      <c r="A4" s="38" t="s">
        <v>108</v>
      </c>
      <c r="B4" s="39" t="s">
        <v>109</v>
      </c>
      <c r="C4" s="38"/>
      <c r="D4" s="55">
        <f>COUNTIF(C5:C11,"OUI")+0.5*COUNTIF(C5:C11,"De façon incomplète")</f>
        <v>0</v>
      </c>
      <c r="E4" s="55">
        <f>IF(Présentation!B7="OUI",7,6)</f>
        <v>6</v>
      </c>
      <c r="N4" s="22" t="s">
        <v>59</v>
      </c>
      <c r="O4" s="23" t="s">
        <v>60</v>
      </c>
      <c r="P4" s="16"/>
    </row>
    <row r="5" spans="1:16" ht="30" customHeight="1">
      <c r="A5" s="3" t="s">
        <v>26</v>
      </c>
      <c r="B5" s="4" t="s">
        <v>114</v>
      </c>
      <c r="C5" s="19"/>
      <c r="N5" s="17"/>
      <c r="O5" s="22" t="s">
        <v>59</v>
      </c>
      <c r="P5" s="16"/>
    </row>
    <row r="6" spans="1:16" ht="30" customHeight="1">
      <c r="A6" s="3" t="s">
        <v>27</v>
      </c>
      <c r="B6" s="4" t="s">
        <v>115</v>
      </c>
      <c r="C6" s="19"/>
      <c r="N6" s="16"/>
      <c r="O6" s="16"/>
      <c r="P6" s="16"/>
    </row>
    <row r="7" spans="1:16" ht="30" customHeight="1">
      <c r="A7" s="3" t="s">
        <v>28</v>
      </c>
      <c r="B7" s="4" t="s">
        <v>116</v>
      </c>
      <c r="C7" s="19"/>
      <c r="N7" s="16"/>
      <c r="O7" s="16"/>
      <c r="P7" s="16"/>
    </row>
    <row r="8" spans="1:16" ht="30" customHeight="1">
      <c r="A8" s="3" t="s">
        <v>29</v>
      </c>
      <c r="B8" s="4" t="s">
        <v>117</v>
      </c>
      <c r="C8" s="19"/>
      <c r="D8" s="41"/>
      <c r="N8" s="16"/>
      <c r="O8" s="16"/>
      <c r="P8" s="16"/>
    </row>
    <row r="9" spans="1:16" ht="30" customHeight="1">
      <c r="A9" s="3" t="s">
        <v>33</v>
      </c>
      <c r="B9" s="4" t="s">
        <v>118</v>
      </c>
      <c r="C9" s="19"/>
      <c r="D9" s="41"/>
      <c r="N9" s="16"/>
      <c r="O9" s="16"/>
      <c r="P9" s="16"/>
    </row>
    <row r="10" spans="1:16" ht="30" customHeight="1">
      <c r="A10" s="3" t="s">
        <v>43</v>
      </c>
      <c r="B10" s="4" t="s">
        <v>119</v>
      </c>
      <c r="C10" s="19"/>
      <c r="D10" s="41"/>
      <c r="N10" s="16"/>
      <c r="O10" s="16"/>
      <c r="P10" s="16"/>
    </row>
    <row r="11" spans="1:4" ht="30" customHeight="1">
      <c r="A11" s="3" t="s">
        <v>45</v>
      </c>
      <c r="B11" s="4" t="s">
        <v>174</v>
      </c>
      <c r="C11" s="19"/>
      <c r="D11" s="41"/>
    </row>
    <row r="12" spans="1:5" ht="30" customHeight="1">
      <c r="A12" s="39" t="s">
        <v>112</v>
      </c>
      <c r="B12" s="40" t="s">
        <v>110</v>
      </c>
      <c r="C12" s="40"/>
      <c r="D12" s="55">
        <f>COUNTIF(C13:C18,"OUI")+0.5*COUNTIF(C13:C18,"De façon incomplète")</f>
        <v>0</v>
      </c>
      <c r="E12" s="55">
        <v>6</v>
      </c>
    </row>
    <row r="13" spans="1:4" ht="30" customHeight="1">
      <c r="A13" s="3" t="s">
        <v>97</v>
      </c>
      <c r="B13" s="4" t="s">
        <v>120</v>
      </c>
      <c r="C13" s="19"/>
      <c r="D13" s="41"/>
    </row>
    <row r="14" spans="1:4" ht="48" customHeight="1">
      <c r="A14" s="3" t="s">
        <v>98</v>
      </c>
      <c r="B14" s="4" t="s">
        <v>121</v>
      </c>
      <c r="C14" s="19"/>
      <c r="D14" s="41"/>
    </row>
    <row r="15" spans="1:4" ht="30" customHeight="1">
      <c r="A15" s="3" t="s">
        <v>125</v>
      </c>
      <c r="B15" s="4" t="s">
        <v>122</v>
      </c>
      <c r="C15" s="19"/>
      <c r="D15" s="41"/>
    </row>
    <row r="16" spans="1:4" ht="30" customHeight="1">
      <c r="A16" s="11" t="s">
        <v>126</v>
      </c>
      <c r="B16" s="4" t="s">
        <v>123</v>
      </c>
      <c r="C16" s="19"/>
      <c r="D16" s="41"/>
    </row>
    <row r="17" spans="1:4" ht="30" customHeight="1">
      <c r="A17" s="11" t="s">
        <v>127</v>
      </c>
      <c r="B17" s="4" t="s">
        <v>124</v>
      </c>
      <c r="C17" s="19"/>
      <c r="D17" s="41"/>
    </row>
    <row r="18" spans="1:4" ht="30" customHeight="1">
      <c r="A18" s="11" t="s">
        <v>128</v>
      </c>
      <c r="B18" s="4" t="s">
        <v>129</v>
      </c>
      <c r="C18" s="19"/>
      <c r="D18" s="41"/>
    </row>
    <row r="19" spans="1:5" ht="30" customHeight="1">
      <c r="A19" s="39" t="s">
        <v>113</v>
      </c>
      <c r="B19" s="40" t="s">
        <v>111</v>
      </c>
      <c r="C19" s="40"/>
      <c r="D19" s="55">
        <f>COUNTIF(C20:C24,"OUI")+0.5*COUNTIF(C20:C24,"De façon incomplète")</f>
        <v>0</v>
      </c>
      <c r="E19" s="54">
        <v>5</v>
      </c>
    </row>
    <row r="20" spans="1:4" ht="30" customHeight="1">
      <c r="A20" s="11" t="s">
        <v>131</v>
      </c>
      <c r="B20" s="4" t="s">
        <v>130</v>
      </c>
      <c r="C20" s="19"/>
      <c r="D20" s="41"/>
    </row>
    <row r="21" spans="1:4" ht="30" customHeight="1">
      <c r="A21" s="11" t="s">
        <v>132</v>
      </c>
      <c r="B21" s="4" t="s">
        <v>133</v>
      </c>
      <c r="C21" s="19"/>
      <c r="D21" s="41"/>
    </row>
    <row r="22" spans="1:4" ht="30" customHeight="1">
      <c r="A22" s="11" t="s">
        <v>135</v>
      </c>
      <c r="B22" s="4" t="s">
        <v>134</v>
      </c>
      <c r="C22" s="19"/>
      <c r="D22" s="41"/>
    </row>
    <row r="23" spans="1:4" ht="30" customHeight="1">
      <c r="A23" s="11" t="s">
        <v>136</v>
      </c>
      <c r="B23" s="4" t="s">
        <v>137</v>
      </c>
      <c r="C23" s="19"/>
      <c r="D23" s="41"/>
    </row>
    <row r="24" spans="1:4" ht="30" customHeight="1">
      <c r="A24" s="11" t="s">
        <v>138</v>
      </c>
      <c r="B24" s="4" t="s">
        <v>139</v>
      </c>
      <c r="C24" s="19"/>
      <c r="D24" s="41"/>
    </row>
    <row r="25" ht="12" customHeight="1" thickBot="1">
      <c r="B25" s="8"/>
    </row>
    <row r="26" spans="2:3" ht="25.5" customHeight="1">
      <c r="B26" s="50" t="s">
        <v>52</v>
      </c>
      <c r="C26" s="51">
        <f>COUNTIF(C5:C24,"OUI")+0.5*COUNTIF(C5:C24,"De façon incomplète")</f>
        <v>0</v>
      </c>
    </row>
    <row r="27" spans="2:3" ht="30" customHeight="1" thickBot="1">
      <c r="B27" s="52" t="s">
        <v>53</v>
      </c>
      <c r="C27" s="53">
        <f>E4+E12+E19</f>
        <v>17</v>
      </c>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30" customHeight="1">
      <c r="B66" s="8"/>
    </row>
    <row r="67" ht="30" customHeight="1">
      <c r="B67" s="8"/>
    </row>
    <row r="68" ht="30" customHeight="1">
      <c r="B68" s="8"/>
    </row>
    <row r="69" ht="15">
      <c r="B69" s="8"/>
    </row>
    <row r="70" ht="15">
      <c r="B70" s="8"/>
    </row>
    <row r="71" ht="15">
      <c r="B71" s="8"/>
    </row>
    <row r="72" ht="15">
      <c r="B72" s="8"/>
    </row>
    <row r="73" ht="15">
      <c r="B73" s="8"/>
    </row>
    <row r="74" ht="15">
      <c r="B74" s="8"/>
    </row>
    <row r="75" ht="15">
      <c r="B75" s="8"/>
    </row>
    <row r="76" ht="15">
      <c r="B76" s="8"/>
    </row>
    <row r="77" ht="15">
      <c r="B77" s="8"/>
    </row>
  </sheetData>
  <sheetProtection/>
  <mergeCells count="1">
    <mergeCell ref="A1:G1"/>
  </mergeCells>
  <dataValidations count="2">
    <dataValidation type="list" allowBlank="1" showInputMessage="1" showErrorMessage="1" sqref="C24 C7:C8 C5 C18">
      <formula1>$N$3:$N$4</formula1>
    </dataValidation>
    <dataValidation type="list" allowBlank="1" showInputMessage="1" showErrorMessage="1" sqref="C13:C17 C20:C23 C6 C9:C11">
      <formula1>$O$3:$O$5</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66FF66"/>
  </sheetPr>
  <dimension ref="A1:P71"/>
  <sheetViews>
    <sheetView zoomScalePageLayoutView="0" workbookViewId="0" topLeftCell="A4">
      <selection activeCell="C9" sqref="C9"/>
    </sheetView>
  </sheetViews>
  <sheetFormatPr defaultColWidth="11.421875" defaultRowHeight="15"/>
  <cols>
    <col min="1" max="1" width="4.57421875" style="9" customWidth="1"/>
    <col min="2" max="2" width="91.8515625" style="9" customWidth="1"/>
    <col min="3" max="3" width="16.421875" style="9" customWidth="1"/>
    <col min="4" max="4" width="11.7109375" style="9" customWidth="1"/>
    <col min="5" max="5" width="14.851562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88" t="s">
        <v>11</v>
      </c>
      <c r="B1" s="89"/>
      <c r="C1" s="89"/>
      <c r="D1" s="89"/>
      <c r="E1" s="89"/>
      <c r="F1" s="89"/>
      <c r="G1" s="90"/>
      <c r="N1" s="21" t="s">
        <v>56</v>
      </c>
      <c r="O1" s="21" t="s">
        <v>57</v>
      </c>
      <c r="P1" s="15"/>
    </row>
    <row r="2" spans="14:15" ht="9.75" customHeight="1">
      <c r="N2" s="10"/>
      <c r="O2" s="10"/>
    </row>
    <row r="3" spans="3:16" ht="30" customHeight="1">
      <c r="C3" s="34" t="s">
        <v>54</v>
      </c>
      <c r="D3" s="56" t="s">
        <v>52</v>
      </c>
      <c r="E3" s="49" t="s">
        <v>53</v>
      </c>
      <c r="N3" s="22" t="s">
        <v>58</v>
      </c>
      <c r="O3" s="22" t="s">
        <v>58</v>
      </c>
      <c r="P3" s="16"/>
    </row>
    <row r="4" spans="1:16" s="13" customFormat="1" ht="30" customHeight="1">
      <c r="A4" s="31" t="s">
        <v>90</v>
      </c>
      <c r="B4" s="32" t="s">
        <v>91</v>
      </c>
      <c r="C4" s="31"/>
      <c r="D4" s="55">
        <f>COUNTIF(C5:C13,"OUI")+0.5*COUNTIF(C5:C13,"De façon incomplète")</f>
        <v>0</v>
      </c>
      <c r="E4" s="60">
        <v>9</v>
      </c>
      <c r="N4" s="22" t="s">
        <v>59</v>
      </c>
      <c r="O4" s="23" t="s">
        <v>60</v>
      </c>
      <c r="P4" s="16"/>
    </row>
    <row r="5" spans="1:16" ht="30" customHeight="1">
      <c r="A5" s="3" t="s">
        <v>26</v>
      </c>
      <c r="B5" s="4" t="s">
        <v>94</v>
      </c>
      <c r="C5" s="19"/>
      <c r="N5" s="17"/>
      <c r="O5" s="22" t="s">
        <v>59</v>
      </c>
      <c r="P5" s="16"/>
    </row>
    <row r="6" spans="1:16" ht="30" customHeight="1">
      <c r="A6" s="3" t="s">
        <v>27</v>
      </c>
      <c r="B6" s="4" t="s">
        <v>107</v>
      </c>
      <c r="C6" s="19"/>
      <c r="N6" s="16"/>
      <c r="O6" s="16"/>
      <c r="P6" s="16"/>
    </row>
    <row r="7" spans="1:16" ht="30" customHeight="1">
      <c r="A7" s="3" t="s">
        <v>28</v>
      </c>
      <c r="B7" s="4" t="s">
        <v>95</v>
      </c>
      <c r="C7" s="19"/>
      <c r="N7" s="16"/>
      <c r="O7" s="16"/>
      <c r="P7" s="16"/>
    </row>
    <row r="8" spans="1:16" ht="30" customHeight="1">
      <c r="A8" s="3" t="s">
        <v>29</v>
      </c>
      <c r="B8" s="4" t="s">
        <v>96</v>
      </c>
      <c r="C8" s="19"/>
      <c r="N8" s="16"/>
      <c r="O8" s="16"/>
      <c r="P8" s="16"/>
    </row>
    <row r="9" spans="1:16" ht="30" customHeight="1">
      <c r="A9" s="3" t="s">
        <v>33</v>
      </c>
      <c r="B9" s="4" t="s">
        <v>106</v>
      </c>
      <c r="C9" s="19"/>
      <c r="N9" s="16"/>
      <c r="O9" s="16"/>
      <c r="P9" s="16"/>
    </row>
    <row r="10" spans="1:16" ht="30" customHeight="1">
      <c r="A10" s="3" t="s">
        <v>43</v>
      </c>
      <c r="B10" s="4" t="s">
        <v>99</v>
      </c>
      <c r="C10" s="19"/>
      <c r="N10" s="16"/>
      <c r="O10" s="16"/>
      <c r="P10" s="16"/>
    </row>
    <row r="11" spans="1:16" ht="30" customHeight="1">
      <c r="A11" s="3" t="s">
        <v>45</v>
      </c>
      <c r="B11" s="4" t="s">
        <v>105</v>
      </c>
      <c r="C11" s="19"/>
      <c r="N11" s="16"/>
      <c r="O11" s="16"/>
      <c r="P11" s="16"/>
    </row>
    <row r="12" spans="1:16" ht="49.5" customHeight="1">
      <c r="A12" s="3" t="s">
        <v>97</v>
      </c>
      <c r="B12" s="4" t="s">
        <v>100</v>
      </c>
      <c r="C12" s="19"/>
      <c r="N12" s="16"/>
      <c r="O12" s="16"/>
      <c r="P12" s="16"/>
    </row>
    <row r="13" spans="1:3" ht="30" customHeight="1">
      <c r="A13" s="3" t="s">
        <v>98</v>
      </c>
      <c r="B13" s="4" t="s">
        <v>101</v>
      </c>
      <c r="C13" s="19"/>
    </row>
    <row r="14" spans="1:5" ht="30" customHeight="1">
      <c r="A14" s="32" t="s">
        <v>92</v>
      </c>
      <c r="B14" s="33" t="s">
        <v>93</v>
      </c>
      <c r="C14" s="33"/>
      <c r="D14" s="55">
        <f>COUNTIF(C15:C18,"OUI")+0.5*COUNTIF(C15:C18,"De façon incomplète")</f>
        <v>0</v>
      </c>
      <c r="E14" s="55">
        <f>IF(Présentation!B8="OUI",4,3)</f>
        <v>3</v>
      </c>
    </row>
    <row r="15" spans="1:3" ht="58.5" customHeight="1">
      <c r="A15" s="3" t="s">
        <v>125</v>
      </c>
      <c r="B15" s="4" t="s">
        <v>102</v>
      </c>
      <c r="C15" s="19"/>
    </row>
    <row r="16" spans="1:3" ht="51.75" customHeight="1">
      <c r="A16" s="3" t="s">
        <v>126</v>
      </c>
      <c r="B16" s="4" t="s">
        <v>175</v>
      </c>
      <c r="C16" s="19"/>
    </row>
    <row r="17" spans="1:3" ht="30" customHeight="1">
      <c r="A17" s="3" t="s">
        <v>127</v>
      </c>
      <c r="B17" s="4" t="s">
        <v>104</v>
      </c>
      <c r="C17" s="19"/>
    </row>
    <row r="18" spans="1:3" ht="49.5" customHeight="1">
      <c r="A18" s="11" t="s">
        <v>128</v>
      </c>
      <c r="B18" s="4" t="s">
        <v>103</v>
      </c>
      <c r="C18" s="19"/>
    </row>
    <row r="19" ht="12" customHeight="1" thickBot="1">
      <c r="B19" s="8"/>
    </row>
    <row r="20" spans="2:3" ht="25.5" customHeight="1">
      <c r="B20" s="50" t="s">
        <v>52</v>
      </c>
      <c r="C20" s="51">
        <f>COUNTIF(C5:C18,"OUI")+0.5*COUNTIF(C5:C18,"De façon incomplète")</f>
        <v>0</v>
      </c>
    </row>
    <row r="21" spans="2:3" ht="30" customHeight="1" thickBot="1">
      <c r="B21" s="52" t="s">
        <v>53</v>
      </c>
      <c r="C21" s="53">
        <f>E4+E14</f>
        <v>12</v>
      </c>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15">
      <c r="B63" s="8"/>
    </row>
    <row r="64" ht="15">
      <c r="B64" s="8"/>
    </row>
    <row r="65" ht="15">
      <c r="B65" s="8"/>
    </row>
    <row r="66" ht="15">
      <c r="B66" s="8"/>
    </row>
    <row r="67" ht="15">
      <c r="B67" s="8"/>
    </row>
    <row r="68" ht="15">
      <c r="B68" s="8"/>
    </row>
    <row r="69" ht="15">
      <c r="B69" s="8"/>
    </row>
    <row r="70" ht="15">
      <c r="B70" s="8"/>
    </row>
    <row r="71" ht="15">
      <c r="B71" s="8"/>
    </row>
  </sheetData>
  <sheetProtection/>
  <mergeCells count="1">
    <mergeCell ref="A1:G1"/>
  </mergeCells>
  <dataValidations count="2">
    <dataValidation type="list" allowBlank="1" showInputMessage="1" showErrorMessage="1" sqref="C5 C18 C16 C8:C11 C13">
      <formula1>$N$3:$N$4</formula1>
    </dataValidation>
    <dataValidation type="list" allowBlank="1" showInputMessage="1" showErrorMessage="1" sqref="C6:C7 C15 C17 C12">
      <formula1>$O$3:$O$5</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FFC000"/>
  </sheetPr>
  <dimension ref="A1:P63"/>
  <sheetViews>
    <sheetView zoomScalePageLayoutView="0" workbookViewId="0" topLeftCell="A1">
      <selection activeCell="C7" sqref="C7"/>
    </sheetView>
  </sheetViews>
  <sheetFormatPr defaultColWidth="11.421875" defaultRowHeight="15"/>
  <cols>
    <col min="1" max="1" width="4.57421875" style="9" customWidth="1"/>
    <col min="2" max="2" width="91.8515625" style="9" customWidth="1"/>
    <col min="3" max="3" width="16.421875" style="9" customWidth="1"/>
    <col min="4" max="4" width="13.7109375" style="9" customWidth="1"/>
    <col min="5" max="5" width="14.4218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91" t="s">
        <v>13</v>
      </c>
      <c r="B1" s="92"/>
      <c r="C1" s="92"/>
      <c r="D1" s="92"/>
      <c r="E1" s="92"/>
      <c r="F1" s="92"/>
      <c r="G1" s="93"/>
      <c r="N1" s="21" t="s">
        <v>56</v>
      </c>
      <c r="O1" s="21" t="s">
        <v>57</v>
      </c>
      <c r="P1" s="15"/>
    </row>
    <row r="2" spans="14:15" ht="9.75" customHeight="1">
      <c r="N2" s="10"/>
      <c r="O2" s="10"/>
    </row>
    <row r="3" spans="3:16" ht="30" customHeight="1" thickBot="1">
      <c r="C3" s="35" t="s">
        <v>54</v>
      </c>
      <c r="D3" s="49" t="s">
        <v>52</v>
      </c>
      <c r="E3" s="49" t="s">
        <v>53</v>
      </c>
      <c r="N3" s="22" t="s">
        <v>58</v>
      </c>
      <c r="O3" s="22" t="s">
        <v>58</v>
      </c>
      <c r="P3" s="16"/>
    </row>
    <row r="4" spans="1:16" s="13" customFormat="1" ht="30" customHeight="1">
      <c r="A4" s="29" t="s">
        <v>83</v>
      </c>
      <c r="B4" s="30" t="s">
        <v>84</v>
      </c>
      <c r="C4" s="29"/>
      <c r="D4" s="51">
        <f>COUNTIF(C5:C10,"OUI")+0.5*COUNTIF(C5:C10,"De façon incomplète")</f>
        <v>0</v>
      </c>
      <c r="E4" s="55">
        <v>6</v>
      </c>
      <c r="N4" s="22" t="s">
        <v>59</v>
      </c>
      <c r="O4" s="23" t="s">
        <v>60</v>
      </c>
      <c r="P4" s="16"/>
    </row>
    <row r="5" spans="1:16" ht="30" customHeight="1">
      <c r="A5" s="3" t="s">
        <v>26</v>
      </c>
      <c r="B5" s="4" t="s">
        <v>85</v>
      </c>
      <c r="C5" s="19"/>
      <c r="N5" s="17"/>
      <c r="O5" s="22" t="s">
        <v>59</v>
      </c>
      <c r="P5" s="16"/>
    </row>
    <row r="6" spans="1:16" ht="30" customHeight="1">
      <c r="A6" s="3" t="s">
        <v>27</v>
      </c>
      <c r="B6" s="4" t="s">
        <v>176</v>
      </c>
      <c r="C6" s="19"/>
      <c r="N6" s="16"/>
      <c r="O6" s="16"/>
      <c r="P6" s="16"/>
    </row>
    <row r="7" spans="1:16" ht="48.75" customHeight="1">
      <c r="A7" s="3" t="s">
        <v>28</v>
      </c>
      <c r="B7" s="4" t="s">
        <v>86</v>
      </c>
      <c r="C7" s="19"/>
      <c r="N7" s="16"/>
      <c r="O7" s="16"/>
      <c r="P7" s="16"/>
    </row>
    <row r="8" spans="1:16" ht="30" customHeight="1">
      <c r="A8" s="3" t="s">
        <v>29</v>
      </c>
      <c r="B8" s="4" t="s">
        <v>87</v>
      </c>
      <c r="C8" s="19"/>
      <c r="N8" s="16"/>
      <c r="O8" s="16"/>
      <c r="P8" s="16"/>
    </row>
    <row r="9" spans="1:3" ht="30" customHeight="1">
      <c r="A9" s="3" t="s">
        <v>33</v>
      </c>
      <c r="B9" s="4" t="s">
        <v>88</v>
      </c>
      <c r="C9" s="19"/>
    </row>
    <row r="10" spans="1:3" ht="30" customHeight="1">
      <c r="A10" s="3" t="s">
        <v>43</v>
      </c>
      <c r="B10" s="4" t="s">
        <v>89</v>
      </c>
      <c r="C10" s="19"/>
    </row>
    <row r="11" ht="12" customHeight="1" thickBot="1">
      <c r="B11" s="8"/>
    </row>
    <row r="12" spans="2:3" ht="25.5" customHeight="1">
      <c r="B12" s="50" t="s">
        <v>52</v>
      </c>
      <c r="C12" s="51">
        <f>COUNTIF(C5:C10,"OUI")+0.5*COUNTIF(C5:C10,"De façon incomplète")</f>
        <v>0</v>
      </c>
    </row>
    <row r="13" spans="2:3" ht="30" customHeight="1" thickBot="1">
      <c r="B13" s="52" t="s">
        <v>53</v>
      </c>
      <c r="C13" s="53">
        <f>E4</f>
        <v>6</v>
      </c>
    </row>
    <row r="14" ht="30" customHeight="1">
      <c r="B14" s="8"/>
    </row>
    <row r="15" ht="30" customHeight="1">
      <c r="B15" s="8"/>
    </row>
    <row r="16" ht="30" customHeight="1">
      <c r="B16" s="8"/>
    </row>
    <row r="17" ht="30" customHeight="1">
      <c r="B17" s="8"/>
    </row>
    <row r="18" ht="30" customHeight="1">
      <c r="B18" s="8"/>
    </row>
    <row r="19" ht="30" customHeight="1">
      <c r="B19" s="8"/>
    </row>
    <row r="20" ht="30" customHeight="1">
      <c r="B20" s="8"/>
    </row>
    <row r="21" ht="30" customHeight="1">
      <c r="B21" s="8"/>
    </row>
    <row r="22" ht="30" customHeight="1">
      <c r="B22" s="8"/>
    </row>
    <row r="23" ht="30" customHeight="1">
      <c r="B23" s="8"/>
    </row>
    <row r="24" ht="30" customHeight="1">
      <c r="B24" s="8"/>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15">
      <c r="B55" s="8"/>
    </row>
    <row r="56" ht="15">
      <c r="B56" s="8"/>
    </row>
    <row r="57" ht="15">
      <c r="B57" s="8"/>
    </row>
    <row r="58" ht="15">
      <c r="B58" s="8"/>
    </row>
    <row r="59" ht="15">
      <c r="B59" s="8"/>
    </row>
    <row r="60" ht="15">
      <c r="B60" s="8"/>
    </row>
    <row r="61" ht="15">
      <c r="B61" s="8"/>
    </row>
    <row r="62" ht="15">
      <c r="B62" s="8"/>
    </row>
    <row r="63" ht="15">
      <c r="B63" s="8"/>
    </row>
  </sheetData>
  <sheetProtection/>
  <mergeCells count="1">
    <mergeCell ref="A1:G1"/>
  </mergeCells>
  <dataValidations count="2">
    <dataValidation type="list" allowBlank="1" showInputMessage="1" showErrorMessage="1" sqref="C10">
      <formula1>$N$3:$N$4</formula1>
    </dataValidation>
    <dataValidation type="list" allowBlank="1" showInputMessage="1" showErrorMessage="1" sqref="C5:C9">
      <formula1>$O$3:$O$5</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FFFF00"/>
  </sheetPr>
  <dimension ref="A1:P74"/>
  <sheetViews>
    <sheetView zoomScalePageLayoutView="0" workbookViewId="0" topLeftCell="A1">
      <selection activeCell="C25" sqref="C25"/>
    </sheetView>
  </sheetViews>
  <sheetFormatPr defaultColWidth="11.421875" defaultRowHeight="15"/>
  <cols>
    <col min="1" max="1" width="4.57421875" style="9" customWidth="1"/>
    <col min="2" max="2" width="91.8515625" style="9" customWidth="1"/>
    <col min="3" max="3" width="16.421875" style="9" customWidth="1"/>
    <col min="4" max="4" width="13.8515625" style="9" customWidth="1"/>
    <col min="5" max="5" width="13.7109375" style="9" customWidth="1"/>
    <col min="6" max="6" width="3.00390625" style="9" customWidth="1"/>
    <col min="7" max="7" width="1.8515625" style="9" customWidth="1"/>
    <col min="8" max="8" width="2.421875" style="9" customWidth="1"/>
    <col min="9" max="9" width="2.57421875" style="9" customWidth="1"/>
    <col min="10" max="10" width="2.7109375" style="9" customWidth="1"/>
    <col min="11" max="11" width="2.421875" style="9" customWidth="1"/>
    <col min="12" max="12" width="2.140625" style="9" customWidth="1"/>
    <col min="13" max="13" width="2.7109375" style="9" customWidth="1"/>
    <col min="14" max="16384" width="11.421875" style="9" customWidth="1"/>
  </cols>
  <sheetData>
    <row r="1" spans="1:16" s="6" customFormat="1" ht="25.5" customHeight="1" thickBot="1">
      <c r="A1" s="94" t="s">
        <v>25</v>
      </c>
      <c r="B1" s="95"/>
      <c r="C1" s="95"/>
      <c r="D1" s="95"/>
      <c r="E1" s="95"/>
      <c r="F1" s="95"/>
      <c r="G1" s="96"/>
      <c r="N1" s="21" t="s">
        <v>56</v>
      </c>
      <c r="O1" s="21" t="s">
        <v>57</v>
      </c>
      <c r="P1" s="15"/>
    </row>
    <row r="2" spans="14:15" ht="9.75" customHeight="1">
      <c r="N2" s="10"/>
      <c r="O2" s="10"/>
    </row>
    <row r="3" spans="3:16" ht="30" customHeight="1">
      <c r="C3" s="36" t="s">
        <v>54</v>
      </c>
      <c r="D3" s="56" t="s">
        <v>52</v>
      </c>
      <c r="E3" s="49" t="s">
        <v>53</v>
      </c>
      <c r="N3" s="22" t="s">
        <v>58</v>
      </c>
      <c r="O3" s="22" t="s">
        <v>58</v>
      </c>
      <c r="P3" s="16"/>
    </row>
    <row r="4" spans="1:16" s="13" customFormat="1" ht="30" customHeight="1">
      <c r="A4" s="12" t="s">
        <v>37</v>
      </c>
      <c r="B4" s="14" t="s">
        <v>38</v>
      </c>
      <c r="C4" s="12"/>
      <c r="D4" s="55">
        <f>COUNTIF(C5:C9,"OUI")+0.5*COUNTIF(C5:C9,"De façon incomplète")</f>
        <v>0</v>
      </c>
      <c r="E4" s="60">
        <v>5</v>
      </c>
      <c r="N4" s="22" t="s">
        <v>59</v>
      </c>
      <c r="O4" s="23" t="s">
        <v>60</v>
      </c>
      <c r="P4" s="16"/>
    </row>
    <row r="5" spans="1:16" ht="30" customHeight="1">
      <c r="A5" s="3" t="s">
        <v>26</v>
      </c>
      <c r="B5" s="4" t="s">
        <v>55</v>
      </c>
      <c r="C5" s="19"/>
      <c r="N5" s="17"/>
      <c r="O5" s="22" t="s">
        <v>59</v>
      </c>
      <c r="P5" s="16"/>
    </row>
    <row r="6" spans="1:16" ht="30" customHeight="1">
      <c r="A6" s="3" t="s">
        <v>27</v>
      </c>
      <c r="B6" s="4" t="s">
        <v>30</v>
      </c>
      <c r="C6" s="19"/>
      <c r="N6" s="16"/>
      <c r="O6" s="16"/>
      <c r="P6" s="16"/>
    </row>
    <row r="7" spans="1:16" ht="30" customHeight="1">
      <c r="A7" s="3" t="s">
        <v>28</v>
      </c>
      <c r="B7" s="4" t="s">
        <v>31</v>
      </c>
      <c r="C7" s="19"/>
      <c r="N7" s="16"/>
      <c r="O7" s="16"/>
      <c r="P7" s="16"/>
    </row>
    <row r="8" spans="1:16" ht="30" customHeight="1">
      <c r="A8" s="3" t="s">
        <v>29</v>
      </c>
      <c r="B8" s="4" t="s">
        <v>32</v>
      </c>
      <c r="C8" s="19"/>
      <c r="N8" s="16"/>
      <c r="O8" s="16"/>
      <c r="P8" s="16"/>
    </row>
    <row r="9" spans="1:3" ht="30" customHeight="1">
      <c r="A9" s="3" t="s">
        <v>33</v>
      </c>
      <c r="B9" s="4" t="s">
        <v>34</v>
      </c>
      <c r="C9" s="19"/>
    </row>
    <row r="10" spans="1:5" ht="30" customHeight="1">
      <c r="A10" s="14" t="s">
        <v>35</v>
      </c>
      <c r="B10" s="20" t="s">
        <v>36</v>
      </c>
      <c r="C10" s="20"/>
      <c r="D10" s="55">
        <f>COUNTIF(C11:C17,"OUI")+0.5*COUNTIF(C11:C17,"De façon incomplète")</f>
        <v>0</v>
      </c>
      <c r="E10" s="55">
        <v>7</v>
      </c>
    </row>
    <row r="11" spans="1:3" ht="30" customHeight="1">
      <c r="A11" s="3" t="s">
        <v>43</v>
      </c>
      <c r="B11" s="4" t="s">
        <v>39</v>
      </c>
      <c r="C11" s="19"/>
    </row>
    <row r="12" spans="1:3" ht="30" customHeight="1">
      <c r="A12" s="3" t="s">
        <v>45</v>
      </c>
      <c r="B12" s="4" t="s">
        <v>40</v>
      </c>
      <c r="C12" s="19"/>
    </row>
    <row r="13" spans="1:3" ht="30" customHeight="1">
      <c r="A13" s="3" t="s">
        <v>97</v>
      </c>
      <c r="B13" s="4" t="s">
        <v>61</v>
      </c>
      <c r="C13" s="19"/>
    </row>
    <row r="14" spans="1:3" ht="30" customHeight="1">
      <c r="A14" s="11" t="s">
        <v>98</v>
      </c>
      <c r="B14" s="4" t="s">
        <v>41</v>
      </c>
      <c r="C14" s="19"/>
    </row>
    <row r="15" spans="1:3" ht="30" customHeight="1">
      <c r="A15" s="11" t="s">
        <v>125</v>
      </c>
      <c r="B15" s="4" t="s">
        <v>42</v>
      </c>
      <c r="C15" s="19"/>
    </row>
    <row r="16" spans="1:3" ht="30" customHeight="1">
      <c r="A16" s="11" t="s">
        <v>126</v>
      </c>
      <c r="B16" s="4" t="s">
        <v>44</v>
      </c>
      <c r="C16" s="19"/>
    </row>
    <row r="17" spans="1:3" ht="30" customHeight="1">
      <c r="A17" s="11" t="s">
        <v>127</v>
      </c>
      <c r="B17" s="4" t="s">
        <v>46</v>
      </c>
      <c r="C17" s="19"/>
    </row>
    <row r="18" spans="1:5" ht="30" customHeight="1">
      <c r="A18" s="14" t="s">
        <v>47</v>
      </c>
      <c r="B18" s="20" t="s">
        <v>48</v>
      </c>
      <c r="C18" s="20"/>
      <c r="D18" s="55">
        <f>COUNTIF(C19:C21,"OUI")+0.5*COUNTIF(C19:C21,"De façon incomplète")</f>
        <v>0</v>
      </c>
      <c r="E18" s="55">
        <v>3</v>
      </c>
    </row>
    <row r="19" spans="1:3" ht="30" customHeight="1">
      <c r="A19" s="11" t="s">
        <v>128</v>
      </c>
      <c r="B19" s="4" t="s">
        <v>49</v>
      </c>
      <c r="C19" s="19"/>
    </row>
    <row r="20" spans="1:3" ht="30" customHeight="1">
      <c r="A20" s="11" t="s">
        <v>131</v>
      </c>
      <c r="B20" s="4" t="s">
        <v>50</v>
      </c>
      <c r="C20" s="19"/>
    </row>
    <row r="21" spans="1:3" ht="30" customHeight="1">
      <c r="A21" s="11" t="s">
        <v>132</v>
      </c>
      <c r="B21" s="4" t="s">
        <v>51</v>
      </c>
      <c r="C21" s="19"/>
    </row>
    <row r="22" ht="12" customHeight="1" thickBot="1">
      <c r="B22" s="8"/>
    </row>
    <row r="23" spans="2:3" ht="25.5" customHeight="1">
      <c r="B23" s="50" t="s">
        <v>52</v>
      </c>
      <c r="C23" s="51">
        <f>COUNTIF(C5:C21,"OUI")+0.5*COUNTIF(C5:C21,"De façon incomplète")</f>
        <v>0</v>
      </c>
    </row>
    <row r="24" spans="2:3" ht="30" customHeight="1" thickBot="1">
      <c r="B24" s="52" t="s">
        <v>53</v>
      </c>
      <c r="C24" s="53">
        <f>E4+E10+E18</f>
        <v>15</v>
      </c>
    </row>
    <row r="25" ht="30" customHeight="1">
      <c r="B25" s="8"/>
    </row>
    <row r="26" ht="30" customHeight="1">
      <c r="B26" s="8"/>
    </row>
    <row r="27" ht="30" customHeight="1">
      <c r="B27" s="8"/>
    </row>
    <row r="28" ht="30" customHeight="1">
      <c r="B28" s="8"/>
    </row>
    <row r="29" ht="30" customHeight="1">
      <c r="B29" s="8"/>
    </row>
    <row r="30" ht="30" customHeight="1">
      <c r="B30" s="8"/>
    </row>
    <row r="31" ht="30" customHeight="1">
      <c r="B31" s="8"/>
    </row>
    <row r="32" ht="30" customHeight="1">
      <c r="B32" s="8"/>
    </row>
    <row r="33" ht="30" customHeight="1">
      <c r="B33" s="8"/>
    </row>
    <row r="34" ht="30" customHeight="1">
      <c r="B34" s="8"/>
    </row>
    <row r="35" ht="30" customHeight="1">
      <c r="B35" s="8"/>
    </row>
    <row r="36" ht="30" customHeight="1">
      <c r="B36" s="8"/>
    </row>
    <row r="37" ht="30" customHeight="1">
      <c r="B37" s="8"/>
    </row>
    <row r="38" ht="30" customHeight="1">
      <c r="B38" s="8"/>
    </row>
    <row r="39" ht="30" customHeight="1">
      <c r="B39" s="8"/>
    </row>
    <row r="40" ht="30" customHeight="1">
      <c r="B40" s="8"/>
    </row>
    <row r="41" ht="30" customHeight="1">
      <c r="B41" s="8"/>
    </row>
    <row r="42" ht="30" customHeight="1">
      <c r="B42" s="8"/>
    </row>
    <row r="43" ht="30" customHeight="1">
      <c r="B43" s="8"/>
    </row>
    <row r="44" ht="30" customHeight="1">
      <c r="B44" s="8"/>
    </row>
    <row r="45" ht="30" customHeight="1">
      <c r="B45" s="8"/>
    </row>
    <row r="46" ht="30" customHeight="1">
      <c r="B46" s="8"/>
    </row>
    <row r="47" ht="30" customHeight="1">
      <c r="B47" s="8"/>
    </row>
    <row r="48" ht="30" customHeight="1">
      <c r="B48" s="8"/>
    </row>
    <row r="49" ht="30" customHeight="1">
      <c r="B49" s="8"/>
    </row>
    <row r="50" ht="30" customHeight="1">
      <c r="B50" s="8"/>
    </row>
    <row r="51" ht="30" customHeight="1">
      <c r="B51" s="8"/>
    </row>
    <row r="52" ht="30" customHeight="1">
      <c r="B52" s="8"/>
    </row>
    <row r="53" ht="30" customHeight="1">
      <c r="B53" s="8"/>
    </row>
    <row r="54" ht="30" customHeight="1">
      <c r="B54" s="8"/>
    </row>
    <row r="55" ht="30" customHeight="1">
      <c r="B55" s="8"/>
    </row>
    <row r="56" ht="30" customHeight="1">
      <c r="B56" s="8"/>
    </row>
    <row r="57" ht="30" customHeight="1">
      <c r="B57" s="8"/>
    </row>
    <row r="58" ht="30" customHeight="1">
      <c r="B58" s="8"/>
    </row>
    <row r="59" ht="30" customHeight="1">
      <c r="B59" s="8"/>
    </row>
    <row r="60" ht="30" customHeight="1">
      <c r="B60" s="8"/>
    </row>
    <row r="61" ht="30" customHeight="1">
      <c r="B61" s="8"/>
    </row>
    <row r="62" ht="30" customHeight="1">
      <c r="B62" s="8"/>
    </row>
    <row r="63" ht="30" customHeight="1">
      <c r="B63" s="8"/>
    </row>
    <row r="64" ht="30" customHeight="1">
      <c r="B64" s="8"/>
    </row>
    <row r="65" ht="30" customHeight="1">
      <c r="B65" s="8"/>
    </row>
    <row r="66" ht="15">
      <c r="B66" s="8"/>
    </row>
    <row r="67" ht="15">
      <c r="B67" s="8"/>
    </row>
    <row r="68" ht="15">
      <c r="B68" s="8"/>
    </row>
    <row r="69" ht="15">
      <c r="B69" s="8"/>
    </row>
    <row r="70" ht="15">
      <c r="B70" s="8"/>
    </row>
    <row r="71" ht="15">
      <c r="B71" s="8"/>
    </row>
    <row r="72" ht="15">
      <c r="B72" s="8"/>
    </row>
    <row r="73" ht="15">
      <c r="B73" s="8"/>
    </row>
    <row r="74" ht="15">
      <c r="B74" s="8"/>
    </row>
  </sheetData>
  <sheetProtection/>
  <mergeCells count="1">
    <mergeCell ref="A1:G1"/>
  </mergeCells>
  <dataValidations count="2">
    <dataValidation type="list" allowBlank="1" showInputMessage="1" showErrorMessage="1" sqref="C5:C7 C16 C11:C14 C9 C19:C20">
      <formula1>$O$3:$O$5</formula1>
    </dataValidation>
    <dataValidation type="list" allowBlank="1" showInputMessage="1" showErrorMessage="1" sqref="C8 C15 C17 C21">
      <formula1>$N$3:$N$4</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FF99FF"/>
  </sheetPr>
  <dimension ref="A1:O24"/>
  <sheetViews>
    <sheetView zoomScalePageLayoutView="0" workbookViewId="0" topLeftCell="A1">
      <selection activeCell="G8" sqref="G8:G9"/>
    </sheetView>
  </sheetViews>
  <sheetFormatPr defaultColWidth="11.421875" defaultRowHeight="15"/>
  <cols>
    <col min="1" max="1" width="5.8515625" style="0" customWidth="1"/>
    <col min="2" max="2" width="85.140625" style="0" customWidth="1"/>
    <col min="3" max="3" width="15.8515625" style="0" customWidth="1"/>
    <col min="4" max="4" width="15.00390625" style="0" customWidth="1"/>
    <col min="5" max="5" width="16.57421875" style="0" customWidth="1"/>
    <col min="6" max="6" width="3.00390625" style="0" customWidth="1"/>
    <col min="7" max="7" width="2.7109375" style="0" customWidth="1"/>
    <col min="8" max="8" width="1.7109375" style="0" customWidth="1"/>
    <col min="9" max="9" width="2.8515625" style="0" customWidth="1"/>
    <col min="10" max="10" width="2.421875" style="0" customWidth="1"/>
    <col min="11" max="11" width="3.00390625" style="0" customWidth="1"/>
    <col min="12" max="12" width="2.7109375" style="0" customWidth="1"/>
    <col min="13" max="13" width="2.8515625" style="0" customWidth="1"/>
  </cols>
  <sheetData>
    <row r="1" spans="1:15" ht="30" customHeight="1" thickBot="1">
      <c r="A1" s="97" t="s">
        <v>62</v>
      </c>
      <c r="B1" s="98"/>
      <c r="C1" s="98"/>
      <c r="D1" s="98"/>
      <c r="E1" s="98"/>
      <c r="F1" s="98"/>
      <c r="G1" s="99"/>
      <c r="N1" s="21" t="s">
        <v>56</v>
      </c>
      <c r="O1" s="21" t="s">
        <v>57</v>
      </c>
    </row>
    <row r="2" spans="14:15" ht="8.25" customHeight="1">
      <c r="N2" s="10"/>
      <c r="O2" s="10"/>
    </row>
    <row r="3" spans="3:15" ht="30" customHeight="1">
      <c r="C3" s="37" t="s">
        <v>54</v>
      </c>
      <c r="D3" s="56" t="s">
        <v>52</v>
      </c>
      <c r="E3" s="49" t="s">
        <v>53</v>
      </c>
      <c r="N3" s="22" t="s">
        <v>58</v>
      </c>
      <c r="O3" s="22" t="s">
        <v>58</v>
      </c>
    </row>
    <row r="4" spans="1:15" ht="30" customHeight="1">
      <c r="A4" s="25" t="s">
        <v>63</v>
      </c>
      <c r="B4" s="25" t="s">
        <v>64</v>
      </c>
      <c r="C4" s="26"/>
      <c r="D4" s="55">
        <f>COUNTIF(C5:C11,"OUI")+0.5*COUNTIF(C5:C11,"De façon incomplète")</f>
        <v>0</v>
      </c>
      <c r="E4" s="60">
        <f>IF(AND(Présentation!B5="REP+",Présentation!B6="OUI"),7,IF(OR(Présentation!B5="REP+",Présentation!B6="OUI"),6,5))</f>
        <v>5</v>
      </c>
      <c r="N4" s="22" t="s">
        <v>59</v>
      </c>
      <c r="O4" s="23" t="s">
        <v>60</v>
      </c>
    </row>
    <row r="5" spans="1:15" ht="30" customHeight="1">
      <c r="A5" s="3" t="s">
        <v>26</v>
      </c>
      <c r="B5" s="18" t="s">
        <v>65</v>
      </c>
      <c r="C5" s="10"/>
      <c r="N5" s="17"/>
      <c r="O5" s="22" t="s">
        <v>59</v>
      </c>
    </row>
    <row r="6" spans="1:3" ht="30" customHeight="1">
      <c r="A6" s="3" t="s">
        <v>27</v>
      </c>
      <c r="B6" s="4" t="s">
        <v>66</v>
      </c>
      <c r="C6" s="10"/>
    </row>
    <row r="7" spans="1:3" ht="30" customHeight="1">
      <c r="A7" s="3" t="s">
        <v>28</v>
      </c>
      <c r="B7" s="4" t="s">
        <v>67</v>
      </c>
      <c r="C7" s="10"/>
    </row>
    <row r="8" spans="1:3" ht="30" customHeight="1">
      <c r="A8" s="3" t="s">
        <v>29</v>
      </c>
      <c r="B8" s="4" t="s">
        <v>68</v>
      </c>
      <c r="C8" s="10"/>
    </row>
    <row r="9" spans="1:3" ht="45.75" customHeight="1">
      <c r="A9" s="3" t="s">
        <v>33</v>
      </c>
      <c r="B9" s="4" t="s">
        <v>171</v>
      </c>
      <c r="C9" s="10"/>
    </row>
    <row r="10" spans="1:3" ht="48" customHeight="1">
      <c r="A10" s="3" t="s">
        <v>69</v>
      </c>
      <c r="B10" s="4" t="s">
        <v>172</v>
      </c>
      <c r="C10" s="10"/>
    </row>
    <row r="11" spans="1:3" ht="30" customHeight="1">
      <c r="A11" s="3" t="s">
        <v>45</v>
      </c>
      <c r="B11" s="4" t="s">
        <v>70</v>
      </c>
      <c r="C11" s="10"/>
    </row>
    <row r="12" spans="1:5" ht="30" customHeight="1">
      <c r="A12" s="25" t="s">
        <v>71</v>
      </c>
      <c r="B12" s="27" t="s">
        <v>72</v>
      </c>
      <c r="C12" s="28"/>
      <c r="D12" s="55">
        <f>COUNTIF(C13:C16,"OUI")+0.5*COUNTIF(C13:C16,"De façon incomplète")</f>
        <v>0</v>
      </c>
      <c r="E12" s="55">
        <v>4</v>
      </c>
    </row>
    <row r="13" spans="1:3" ht="30" customHeight="1">
      <c r="A13" s="3" t="s">
        <v>97</v>
      </c>
      <c r="B13" s="4" t="s">
        <v>73</v>
      </c>
      <c r="C13" s="10"/>
    </row>
    <row r="14" spans="1:3" ht="30" customHeight="1">
      <c r="A14" s="3" t="s">
        <v>98</v>
      </c>
      <c r="B14" s="4" t="s">
        <v>74</v>
      </c>
      <c r="C14" s="10"/>
    </row>
    <row r="15" spans="1:3" ht="30" customHeight="1">
      <c r="A15" s="3" t="s">
        <v>125</v>
      </c>
      <c r="B15" s="4" t="s">
        <v>75</v>
      </c>
      <c r="C15" s="10"/>
    </row>
    <row r="16" spans="1:3" ht="30" customHeight="1">
      <c r="A16" s="3" t="s">
        <v>126</v>
      </c>
      <c r="B16" s="4" t="s">
        <v>76</v>
      </c>
      <c r="C16" s="10"/>
    </row>
    <row r="17" spans="1:5" ht="30" customHeight="1">
      <c r="A17" s="25" t="s">
        <v>77</v>
      </c>
      <c r="B17" s="27" t="s">
        <v>78</v>
      </c>
      <c r="C17" s="28"/>
      <c r="D17" s="55">
        <f>COUNTIF(C18:C21,"OUI")+0.5*COUNTIF(C18:C21,"De façon incomplète")</f>
        <v>0</v>
      </c>
      <c r="E17" s="55">
        <v>4</v>
      </c>
    </row>
    <row r="18" spans="1:3" ht="30" customHeight="1">
      <c r="A18" s="3" t="s">
        <v>127</v>
      </c>
      <c r="B18" s="4" t="s">
        <v>79</v>
      </c>
      <c r="C18" s="10"/>
    </row>
    <row r="19" spans="1:3" ht="30" customHeight="1">
      <c r="A19" s="3" t="s">
        <v>128</v>
      </c>
      <c r="B19" s="4" t="s">
        <v>80</v>
      </c>
      <c r="C19" s="10"/>
    </row>
    <row r="20" spans="1:3" ht="30" customHeight="1">
      <c r="A20" s="3" t="s">
        <v>131</v>
      </c>
      <c r="B20" s="4" t="s">
        <v>81</v>
      </c>
      <c r="C20" s="10"/>
    </row>
    <row r="21" spans="1:3" ht="30" customHeight="1">
      <c r="A21" s="3" t="s">
        <v>132</v>
      </c>
      <c r="B21" s="4" t="s">
        <v>82</v>
      </c>
      <c r="C21" s="10"/>
    </row>
    <row r="22" spans="1:3" ht="13.5" customHeight="1" thickBot="1">
      <c r="A22" s="7"/>
      <c r="B22" s="8"/>
      <c r="C22" s="9"/>
    </row>
    <row r="23" spans="2:3" ht="30" customHeight="1">
      <c r="B23" s="50" t="s">
        <v>52</v>
      </c>
      <c r="C23" s="51">
        <f>COUNTIF(C5:C21,"OUI")+0.5*COUNTIF(C5:C21,"De façon incomplète")</f>
        <v>0</v>
      </c>
    </row>
    <row r="24" spans="2:3" ht="30" customHeight="1" thickBot="1">
      <c r="B24" s="52" t="s">
        <v>53</v>
      </c>
      <c r="C24" s="53">
        <f>E4+E12+E17</f>
        <v>13</v>
      </c>
    </row>
  </sheetData>
  <sheetProtection/>
  <mergeCells count="1">
    <mergeCell ref="A1:G1"/>
  </mergeCells>
  <dataValidations count="2">
    <dataValidation type="list" allowBlank="1" showInputMessage="1" showErrorMessage="1" sqref="C5:C6 C11 C13:C15 C18:C20">
      <formula1>$N$3:$N$4</formula1>
    </dataValidation>
    <dataValidation type="list" allowBlank="1" showInputMessage="1" showErrorMessage="1" sqref="C7:C10 C16 C21">
      <formula1>$O$3:$O$5</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7"/>
  <sheetViews>
    <sheetView zoomScale="85" zoomScaleNormal="85" zoomScalePageLayoutView="0" workbookViewId="0" topLeftCell="A1">
      <selection activeCell="O20" sqref="O20"/>
    </sheetView>
  </sheetViews>
  <sheetFormatPr defaultColWidth="11.421875" defaultRowHeight="15"/>
  <cols>
    <col min="1" max="1" width="30.8515625" style="1" customWidth="1"/>
    <col min="2" max="2" width="54.28125" style="0" customWidth="1"/>
    <col min="3" max="3" width="22.28125" style="0" customWidth="1"/>
    <col min="4" max="4" width="24.57421875" style="0" customWidth="1"/>
  </cols>
  <sheetData>
    <row r="1" spans="1:4" ht="30" customHeight="1">
      <c r="A1" s="2" t="s">
        <v>0</v>
      </c>
      <c r="B1" s="2" t="s">
        <v>4</v>
      </c>
      <c r="C1" s="2" t="s">
        <v>2</v>
      </c>
      <c r="D1" s="2" t="s">
        <v>1</v>
      </c>
    </row>
    <row r="2" spans="1:4" ht="30" customHeight="1">
      <c r="A2" s="5" t="s">
        <v>3</v>
      </c>
      <c r="B2" s="4" t="s">
        <v>6</v>
      </c>
      <c r="C2" s="3">
        <f>'1. Apprentissages'!D4</f>
        <v>0</v>
      </c>
      <c r="D2" s="3">
        <f>'1. Apprentissages'!E4</f>
        <v>3</v>
      </c>
    </row>
    <row r="3" spans="1:4" ht="30" customHeight="1">
      <c r="A3" s="5"/>
      <c r="B3" s="4" t="s">
        <v>23</v>
      </c>
      <c r="C3" s="3">
        <f>'1. Apprentissages'!D9</f>
        <v>0</v>
      </c>
      <c r="D3" s="3">
        <f>'1. Apprentissages'!E9</f>
        <v>2</v>
      </c>
    </row>
    <row r="4" spans="1:4" ht="30" customHeight="1">
      <c r="A4" s="5"/>
      <c r="B4" s="4" t="s">
        <v>24</v>
      </c>
      <c r="C4" s="3">
        <f>'1. Apprentissages'!D12</f>
        <v>0</v>
      </c>
      <c r="D4" s="3">
        <f>'1. Apprentissages'!E12</f>
        <v>5</v>
      </c>
    </row>
    <row r="5" spans="1:4" ht="30" customHeight="1">
      <c r="A5" s="5"/>
      <c r="B5" s="4" t="s">
        <v>7</v>
      </c>
      <c r="C5" s="3">
        <f>'1. Apprentissages'!D18</f>
        <v>0</v>
      </c>
      <c r="D5" s="3">
        <f>'1. Apprentissages'!E18</f>
        <v>4</v>
      </c>
    </row>
    <row r="6" spans="1:4" ht="30" customHeight="1">
      <c r="A6" s="5" t="s">
        <v>5</v>
      </c>
      <c r="B6" s="4" t="s">
        <v>8</v>
      </c>
      <c r="C6" s="3">
        <f>'2. Climat'!D4</f>
        <v>0</v>
      </c>
      <c r="D6" s="3">
        <f>'2. Climat'!E4</f>
        <v>6</v>
      </c>
    </row>
    <row r="7" spans="1:4" ht="30" customHeight="1">
      <c r="A7" s="5"/>
      <c r="B7" s="4" t="s">
        <v>9</v>
      </c>
      <c r="C7" s="3">
        <f>'2. Climat'!D12</f>
        <v>0</v>
      </c>
      <c r="D7" s="3">
        <f>'2. Climat'!E12</f>
        <v>6</v>
      </c>
    </row>
    <row r="8" spans="1:4" ht="30" customHeight="1">
      <c r="A8" s="5"/>
      <c r="B8" s="4" t="s">
        <v>10</v>
      </c>
      <c r="C8" s="3">
        <f>'2. Climat'!D19</f>
        <v>0</v>
      </c>
      <c r="D8" s="3">
        <f>'2. Climat'!E19</f>
        <v>5</v>
      </c>
    </row>
    <row r="9" spans="1:4" ht="30" customHeight="1">
      <c r="A9" s="5" t="s">
        <v>11</v>
      </c>
      <c r="B9" s="4" t="s">
        <v>177</v>
      </c>
      <c r="C9" s="3">
        <f>'3. Parents et partenaires'!D4</f>
        <v>0</v>
      </c>
      <c r="D9" s="3">
        <f>'3. Parents et partenaires'!E4</f>
        <v>9</v>
      </c>
    </row>
    <row r="10" spans="1:4" ht="30" customHeight="1">
      <c r="A10" s="5"/>
      <c r="B10" s="4" t="s">
        <v>12</v>
      </c>
      <c r="C10" s="3">
        <f>'3. Parents et partenaires'!D14</f>
        <v>0</v>
      </c>
      <c r="D10" s="3">
        <f>'3. Parents et partenaires'!E14</f>
        <v>3</v>
      </c>
    </row>
    <row r="11" spans="1:4" ht="30" customHeight="1">
      <c r="A11" s="5" t="s">
        <v>13</v>
      </c>
      <c r="B11" s="4" t="s">
        <v>15</v>
      </c>
      <c r="C11" s="3">
        <f>'4. Travail collectif'!D4</f>
        <v>0</v>
      </c>
      <c r="D11" s="3">
        <f>'4. Travail collectif'!E4</f>
        <v>6</v>
      </c>
    </row>
    <row r="12" spans="1:4" ht="30" customHeight="1">
      <c r="A12" s="5" t="s">
        <v>16</v>
      </c>
      <c r="B12" s="4" t="s">
        <v>17</v>
      </c>
      <c r="C12" s="3">
        <f>'5. Personnels'!D4</f>
        <v>0</v>
      </c>
      <c r="D12" s="3">
        <f>'5. Personnels'!E4</f>
        <v>5</v>
      </c>
    </row>
    <row r="13" spans="1:4" ht="30" customHeight="1">
      <c r="A13" s="5"/>
      <c r="B13" s="4" t="s">
        <v>18</v>
      </c>
      <c r="C13" s="3">
        <f>'5. Personnels'!D10</f>
        <v>0</v>
      </c>
      <c r="D13" s="3">
        <f>'5. Personnels'!E10</f>
        <v>7</v>
      </c>
    </row>
    <row r="14" spans="1:4" ht="30" customHeight="1">
      <c r="A14" s="5"/>
      <c r="B14" s="4" t="s">
        <v>19</v>
      </c>
      <c r="C14" s="3">
        <f>'5. Personnels'!D18</f>
        <v>0</v>
      </c>
      <c r="D14" s="3">
        <f>'5. Personnels'!E18</f>
        <v>3</v>
      </c>
    </row>
    <row r="15" spans="1:4" ht="30" customHeight="1">
      <c r="A15" s="5" t="s">
        <v>14</v>
      </c>
      <c r="B15" s="4" t="s">
        <v>20</v>
      </c>
      <c r="C15" s="3">
        <f>'6. Pilotage et animation'!D4</f>
        <v>0</v>
      </c>
      <c r="D15" s="3">
        <f>'6. Pilotage et animation'!E4</f>
        <v>5</v>
      </c>
    </row>
    <row r="16" spans="1:4" ht="30" customHeight="1">
      <c r="A16" s="5"/>
      <c r="B16" s="4" t="s">
        <v>21</v>
      </c>
      <c r="C16" s="3">
        <f>'6. Pilotage et animation'!D12</f>
        <v>0</v>
      </c>
      <c r="D16" s="3">
        <f>'6. Pilotage et animation'!E12</f>
        <v>4</v>
      </c>
    </row>
    <row r="17" spans="1:4" ht="30" customHeight="1">
      <c r="A17" s="5"/>
      <c r="B17" s="4" t="s">
        <v>22</v>
      </c>
      <c r="C17" s="3">
        <f>'6. Pilotage et animation'!D17</f>
        <v>0</v>
      </c>
      <c r="D17" s="3">
        <f>'6. Pilotage et animation'!E17</f>
        <v>4</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FERACHOGLOU</dc:creator>
  <cp:keywords/>
  <dc:description/>
  <cp:lastModifiedBy>Robert FERACHOGLOU</cp:lastModifiedBy>
  <dcterms:created xsi:type="dcterms:W3CDTF">2014-06-12T08:44:52Z</dcterms:created>
  <dcterms:modified xsi:type="dcterms:W3CDTF">2015-07-10T10:01:32Z</dcterms:modified>
  <cp:category/>
  <cp:version/>
  <cp:contentType/>
  <cp:contentStatus/>
</cp:coreProperties>
</file>